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bert\Documents\Verenigingen\BV Velden\Toernooien\Teamtoernooi 2026-2027\"/>
    </mc:Choice>
  </mc:AlternateContent>
  <xr:revisionPtr revIDLastSave="0" documentId="13_ncr:1_{6AD34035-CDBC-44A7-ABBF-70AF8A248DA7}" xr6:coauthVersionLast="47" xr6:coauthVersionMax="47" xr10:uidLastSave="{00000000-0000-0000-0000-000000000000}"/>
  <bookViews>
    <workbookView xWindow="-120" yWindow="-120" windowWidth="29040" windowHeight="15720" activeTab="3" xr2:uid="{033559B6-26A1-4379-B4C1-064AFA15DD06}"/>
  </bookViews>
  <sheets>
    <sheet name="KNBB" sheetId="10" r:id="rId1"/>
    <sheet name="VBBeo" sheetId="11" r:id="rId2"/>
    <sheet name="TT-spelers 2025-2026" sheetId="8" r:id="rId3"/>
    <sheet name="Afdrukken" sheetId="1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6" i="12" l="1"/>
  <c r="O6" i="12"/>
  <c r="P6" i="12"/>
  <c r="Q6" i="12"/>
  <c r="R6" i="12"/>
  <c r="S6" i="12"/>
  <c r="T6" i="12"/>
  <c r="U6" i="12"/>
  <c r="V6" i="12"/>
  <c r="N7" i="12"/>
  <c r="O7" i="12"/>
  <c r="P7" i="12"/>
  <c r="Q7" i="12"/>
  <c r="R7" i="12"/>
  <c r="S7" i="12"/>
  <c r="T7" i="12"/>
  <c r="U7" i="12"/>
  <c r="V7" i="12"/>
  <c r="N8" i="12"/>
  <c r="O8" i="12"/>
  <c r="P8" i="12"/>
  <c r="Q8" i="12"/>
  <c r="R8" i="12"/>
  <c r="S8" i="12"/>
  <c r="T8" i="12"/>
  <c r="U8" i="12"/>
  <c r="V8" i="12"/>
  <c r="N9" i="12"/>
  <c r="O9" i="12"/>
  <c r="P9" i="12"/>
  <c r="Q9" i="12"/>
  <c r="R9" i="12"/>
  <c r="S9" i="12"/>
  <c r="T9" i="12"/>
  <c r="U9" i="12"/>
  <c r="V9" i="12"/>
  <c r="N10" i="12"/>
  <c r="O10" i="12"/>
  <c r="P10" i="12"/>
  <c r="Q10" i="12"/>
  <c r="R10" i="12"/>
  <c r="S10" i="12"/>
  <c r="T10" i="12"/>
  <c r="U10" i="12"/>
  <c r="V10" i="12"/>
  <c r="N11" i="12"/>
  <c r="O11" i="12"/>
  <c r="P11" i="12"/>
  <c r="Q11" i="12"/>
  <c r="R11" i="12"/>
  <c r="S11" i="12"/>
  <c r="T11" i="12"/>
  <c r="U11" i="12"/>
  <c r="V11" i="12"/>
  <c r="N12" i="12"/>
  <c r="O12" i="12"/>
  <c r="P12" i="12"/>
  <c r="Q12" i="12"/>
  <c r="R12" i="12"/>
  <c r="S12" i="12"/>
  <c r="T12" i="12"/>
  <c r="U12" i="12"/>
  <c r="V12" i="12"/>
  <c r="N13" i="12"/>
  <c r="O13" i="12"/>
  <c r="P13" i="12"/>
  <c r="Q13" i="12"/>
  <c r="R13" i="12"/>
  <c r="S13" i="12"/>
  <c r="T13" i="12"/>
  <c r="U13" i="12"/>
  <c r="V13" i="12"/>
  <c r="N14" i="12"/>
  <c r="O14" i="12"/>
  <c r="P14" i="12"/>
  <c r="Q14" i="12"/>
  <c r="R14" i="12"/>
  <c r="S14" i="12"/>
  <c r="T14" i="12"/>
  <c r="U14" i="12"/>
  <c r="V14" i="12"/>
  <c r="N15" i="12"/>
  <c r="O15" i="12"/>
  <c r="P15" i="12"/>
  <c r="Q15" i="12"/>
  <c r="R15" i="12"/>
  <c r="S15" i="12"/>
  <c r="T15" i="12"/>
  <c r="U15" i="12"/>
  <c r="V15" i="12"/>
  <c r="N16" i="12"/>
  <c r="O16" i="12"/>
  <c r="P16" i="12"/>
  <c r="Q16" i="12"/>
  <c r="R16" i="12"/>
  <c r="S16" i="12"/>
  <c r="T16" i="12"/>
  <c r="U16" i="12"/>
  <c r="V16" i="12"/>
  <c r="N17" i="12"/>
  <c r="O17" i="12"/>
  <c r="P17" i="12"/>
  <c r="Q17" i="12"/>
  <c r="R17" i="12"/>
  <c r="S17" i="12"/>
  <c r="T17" i="12"/>
  <c r="U17" i="12"/>
  <c r="V17" i="12"/>
  <c r="N18" i="12"/>
  <c r="O18" i="12"/>
  <c r="P18" i="12"/>
  <c r="Q18" i="12"/>
  <c r="R18" i="12"/>
  <c r="S18" i="12"/>
  <c r="T18" i="12"/>
  <c r="U18" i="12"/>
  <c r="V18" i="12"/>
  <c r="N19" i="12"/>
  <c r="O19" i="12"/>
  <c r="P19" i="12"/>
  <c r="Q19" i="12"/>
  <c r="R19" i="12"/>
  <c r="S19" i="12"/>
  <c r="T19" i="12"/>
  <c r="U19" i="12"/>
  <c r="V19" i="12"/>
  <c r="N20" i="12"/>
  <c r="O20" i="12"/>
  <c r="P20" i="12"/>
  <c r="Q20" i="12"/>
  <c r="R20" i="12"/>
  <c r="S20" i="12"/>
  <c r="T20" i="12"/>
  <c r="U20" i="12"/>
  <c r="V20" i="12"/>
  <c r="N21" i="12"/>
  <c r="O21" i="12"/>
  <c r="P21" i="12"/>
  <c r="Q21" i="12"/>
  <c r="R21" i="12"/>
  <c r="S21" i="12"/>
  <c r="T21" i="12"/>
  <c r="U21" i="12"/>
  <c r="V21" i="12"/>
  <c r="N22" i="12"/>
  <c r="O22" i="12"/>
  <c r="P22" i="12"/>
  <c r="Q22" i="12"/>
  <c r="R22" i="12"/>
  <c r="S22" i="12"/>
  <c r="T22" i="12"/>
  <c r="U22" i="12"/>
  <c r="V22" i="12"/>
  <c r="N23" i="12"/>
  <c r="O23" i="12"/>
  <c r="P23" i="12"/>
  <c r="Q23" i="12"/>
  <c r="R23" i="12"/>
  <c r="S23" i="12"/>
  <c r="T23" i="12"/>
  <c r="U23" i="12"/>
  <c r="V23" i="12"/>
  <c r="N24" i="12"/>
  <c r="O24" i="12"/>
  <c r="P24" i="12"/>
  <c r="Q24" i="12"/>
  <c r="R24" i="12"/>
  <c r="S24" i="12"/>
  <c r="T24" i="12"/>
  <c r="U24" i="12"/>
  <c r="V24" i="12"/>
  <c r="N25" i="12"/>
  <c r="O25" i="12"/>
  <c r="P25" i="12"/>
  <c r="Q25" i="12"/>
  <c r="R25" i="12"/>
  <c r="S25" i="12"/>
  <c r="T25" i="12"/>
  <c r="U25" i="12"/>
  <c r="V25" i="12"/>
  <c r="N26" i="12"/>
  <c r="O26" i="12"/>
  <c r="P26" i="12"/>
  <c r="Q26" i="12"/>
  <c r="R26" i="12"/>
  <c r="S26" i="12"/>
  <c r="T26" i="12"/>
  <c r="U26" i="12"/>
  <c r="V26" i="12"/>
  <c r="N27" i="12"/>
  <c r="O27" i="12"/>
  <c r="P27" i="12"/>
  <c r="Q27" i="12"/>
  <c r="R27" i="12"/>
  <c r="S27" i="12"/>
  <c r="T27" i="12"/>
  <c r="U27" i="12"/>
  <c r="V27" i="12"/>
  <c r="N28" i="12"/>
  <c r="O28" i="12"/>
  <c r="P28" i="12"/>
  <c r="Q28" i="12"/>
  <c r="R28" i="12"/>
  <c r="S28" i="12"/>
  <c r="T28" i="12"/>
  <c r="U28" i="12"/>
  <c r="V28" i="12"/>
  <c r="N29" i="12"/>
  <c r="O29" i="12"/>
  <c r="P29" i="12"/>
  <c r="Q29" i="12"/>
  <c r="R29" i="12"/>
  <c r="S29" i="12"/>
  <c r="T29" i="12"/>
  <c r="U29" i="12"/>
  <c r="V29" i="12"/>
  <c r="N30" i="12"/>
  <c r="O30" i="12"/>
  <c r="P30" i="12"/>
  <c r="Q30" i="12"/>
  <c r="R30" i="12"/>
  <c r="S30" i="12"/>
  <c r="T30" i="12"/>
  <c r="U30" i="12"/>
  <c r="V30" i="12"/>
  <c r="N31" i="12"/>
  <c r="O31" i="12"/>
  <c r="P31" i="12"/>
  <c r="Q31" i="12"/>
  <c r="R31" i="12"/>
  <c r="S31" i="12"/>
  <c r="T31" i="12"/>
  <c r="U31" i="12"/>
  <c r="V31" i="12"/>
  <c r="N32" i="12"/>
  <c r="O32" i="12"/>
  <c r="P32" i="12"/>
  <c r="Q32" i="12"/>
  <c r="R32" i="12"/>
  <c r="S32" i="12"/>
  <c r="T32" i="12"/>
  <c r="U32" i="12"/>
  <c r="V32" i="12"/>
  <c r="N33" i="12"/>
  <c r="O33" i="12"/>
  <c r="P33" i="12"/>
  <c r="Q33" i="12"/>
  <c r="R33" i="12"/>
  <c r="S33" i="12"/>
  <c r="T33" i="12"/>
  <c r="U33" i="12"/>
  <c r="V33" i="12"/>
  <c r="N34" i="12"/>
  <c r="O34" i="12"/>
  <c r="P34" i="12"/>
  <c r="Q34" i="12"/>
  <c r="R34" i="12"/>
  <c r="S34" i="12"/>
  <c r="T34" i="12"/>
  <c r="U34" i="12"/>
  <c r="V34" i="12"/>
  <c r="N35" i="12"/>
  <c r="O35" i="12"/>
  <c r="P35" i="12"/>
  <c r="Q35" i="12"/>
  <c r="R35" i="12"/>
  <c r="S35" i="12"/>
  <c r="T35" i="12"/>
  <c r="U35" i="12"/>
  <c r="V35" i="12"/>
  <c r="N36" i="12"/>
  <c r="O36" i="12"/>
  <c r="P36" i="12"/>
  <c r="Q36" i="12"/>
  <c r="R36" i="12"/>
  <c r="S36" i="12"/>
  <c r="T36" i="12"/>
  <c r="U36" i="12"/>
  <c r="V36" i="12"/>
  <c r="N37" i="12"/>
  <c r="O37" i="12"/>
  <c r="P37" i="12"/>
  <c r="Q37" i="12"/>
  <c r="R37" i="12"/>
  <c r="S37" i="12"/>
  <c r="T37" i="12"/>
  <c r="U37" i="12"/>
  <c r="V37" i="12"/>
  <c r="N38" i="12"/>
  <c r="O38" i="12"/>
  <c r="P38" i="12"/>
  <c r="Q38" i="12"/>
  <c r="R38" i="12"/>
  <c r="S38" i="12"/>
  <c r="T38" i="12"/>
  <c r="U38" i="12"/>
  <c r="V38" i="12"/>
  <c r="N39" i="12"/>
  <c r="O39" i="12"/>
  <c r="P39" i="12"/>
  <c r="Q39" i="12"/>
  <c r="R39" i="12"/>
  <c r="S39" i="12"/>
  <c r="T39" i="12"/>
  <c r="U39" i="12"/>
  <c r="V39" i="12"/>
  <c r="N40" i="12"/>
  <c r="O40" i="12"/>
  <c r="P40" i="12"/>
  <c r="Q40" i="12"/>
  <c r="R40" i="12"/>
  <c r="S40" i="12"/>
  <c r="T40" i="12"/>
  <c r="U40" i="12"/>
  <c r="V40" i="12"/>
  <c r="N41" i="12"/>
  <c r="O41" i="12"/>
  <c r="P41" i="12"/>
  <c r="Q41" i="12"/>
  <c r="R41" i="12"/>
  <c r="S41" i="12"/>
  <c r="T41" i="12"/>
  <c r="U41" i="12"/>
  <c r="V41" i="12"/>
  <c r="N42" i="12"/>
  <c r="O42" i="12"/>
  <c r="P42" i="12"/>
  <c r="Q42" i="12"/>
  <c r="R42" i="12"/>
  <c r="S42" i="12"/>
  <c r="T42" i="12"/>
  <c r="U42" i="12"/>
  <c r="V42" i="12"/>
  <c r="N43" i="12"/>
  <c r="O43" i="12"/>
  <c r="P43" i="12"/>
  <c r="Q43" i="12"/>
  <c r="R43" i="12"/>
  <c r="S43" i="12"/>
  <c r="T43" i="12"/>
  <c r="U43" i="12"/>
  <c r="V43" i="12"/>
  <c r="N44" i="12"/>
  <c r="O44" i="12"/>
  <c r="P44" i="12"/>
  <c r="Q44" i="12"/>
  <c r="R44" i="12"/>
  <c r="S44" i="12"/>
  <c r="T44" i="12"/>
  <c r="U44" i="12"/>
  <c r="V44" i="12"/>
  <c r="N45" i="12"/>
  <c r="O45" i="12"/>
  <c r="P45" i="12"/>
  <c r="Q45" i="12"/>
  <c r="R45" i="12"/>
  <c r="S45" i="12"/>
  <c r="T45" i="12"/>
  <c r="U45" i="12"/>
  <c r="V45" i="12"/>
  <c r="N46" i="12"/>
  <c r="O46" i="12"/>
  <c r="P46" i="12"/>
  <c r="Q46" i="12"/>
  <c r="R46" i="12"/>
  <c r="S46" i="12"/>
  <c r="T46" i="12"/>
  <c r="U46" i="12"/>
  <c r="V46" i="12"/>
  <c r="N47" i="12"/>
  <c r="O47" i="12"/>
  <c r="P47" i="12"/>
  <c r="Q47" i="12"/>
  <c r="R47" i="12"/>
  <c r="S47" i="12"/>
  <c r="T47" i="12"/>
  <c r="U47" i="12"/>
  <c r="V47" i="12"/>
  <c r="N48" i="12"/>
  <c r="O48" i="12"/>
  <c r="P48" i="12"/>
  <c r="Q48" i="12"/>
  <c r="R48" i="12"/>
  <c r="S48" i="12"/>
  <c r="T48" i="12"/>
  <c r="U48" i="12"/>
  <c r="V48" i="12"/>
  <c r="N49" i="12"/>
  <c r="O49" i="12"/>
  <c r="P49" i="12"/>
  <c r="Q49" i="12"/>
  <c r="R49" i="12"/>
  <c r="S49" i="12"/>
  <c r="T49" i="12"/>
  <c r="U49" i="12"/>
  <c r="V49" i="12"/>
  <c r="N50" i="12"/>
  <c r="O50" i="12"/>
  <c r="P50" i="12"/>
  <c r="Q50" i="12"/>
  <c r="R50" i="12"/>
  <c r="S50" i="12"/>
  <c r="T50" i="12"/>
  <c r="U50" i="12"/>
  <c r="V50" i="12"/>
  <c r="N51" i="12"/>
  <c r="O51" i="12"/>
  <c r="P51" i="12"/>
  <c r="Q51" i="12"/>
  <c r="R51" i="12"/>
  <c r="S51" i="12"/>
  <c r="T51" i="12"/>
  <c r="U51" i="12"/>
  <c r="V51" i="12"/>
  <c r="N52" i="12"/>
  <c r="O52" i="12"/>
  <c r="P52" i="12"/>
  <c r="Q52" i="12"/>
  <c r="R52" i="12"/>
  <c r="S52" i="12"/>
  <c r="T52" i="12"/>
  <c r="U52" i="12"/>
  <c r="V52" i="12"/>
  <c r="N53" i="12"/>
  <c r="O53" i="12"/>
  <c r="P53" i="12"/>
  <c r="Q53" i="12"/>
  <c r="R53" i="12"/>
  <c r="S53" i="12"/>
  <c r="T53" i="12"/>
  <c r="U53" i="12"/>
  <c r="V53" i="12"/>
  <c r="N54" i="12"/>
  <c r="O54" i="12"/>
  <c r="P54" i="12"/>
  <c r="Q54" i="12"/>
  <c r="R54" i="12"/>
  <c r="S54" i="12"/>
  <c r="T54" i="12"/>
  <c r="U54" i="12"/>
  <c r="V54" i="12"/>
  <c r="N55" i="12"/>
  <c r="O55" i="12"/>
  <c r="P55" i="12"/>
  <c r="Q55" i="12"/>
  <c r="R55" i="12"/>
  <c r="S55" i="12"/>
  <c r="T55" i="12"/>
  <c r="U55" i="12"/>
  <c r="V55" i="12"/>
  <c r="N56" i="12"/>
  <c r="O56" i="12"/>
  <c r="P56" i="12"/>
  <c r="Q56" i="12"/>
  <c r="R56" i="12"/>
  <c r="S56" i="12"/>
  <c r="T56" i="12"/>
  <c r="U56" i="12"/>
  <c r="V56" i="12"/>
  <c r="N57" i="12"/>
  <c r="O57" i="12"/>
  <c r="P57" i="12"/>
  <c r="Q57" i="12"/>
  <c r="R57" i="12"/>
  <c r="S57" i="12"/>
  <c r="T57" i="12"/>
  <c r="U57" i="12"/>
  <c r="V57" i="12"/>
  <c r="N58" i="12"/>
  <c r="O58" i="12"/>
  <c r="P58" i="12"/>
  <c r="Q58" i="12"/>
  <c r="R58" i="12"/>
  <c r="S58" i="12"/>
  <c r="T58" i="12"/>
  <c r="U58" i="12"/>
  <c r="V58" i="12"/>
  <c r="N59" i="12"/>
  <c r="O59" i="12"/>
  <c r="P59" i="12"/>
  <c r="Q59" i="12"/>
  <c r="R59" i="12"/>
  <c r="S59" i="12"/>
  <c r="T59" i="12"/>
  <c r="U59" i="12"/>
  <c r="V59" i="12"/>
  <c r="N60" i="12"/>
  <c r="O60" i="12"/>
  <c r="P60" i="12"/>
  <c r="Q60" i="12"/>
  <c r="R60" i="12"/>
  <c r="S60" i="12"/>
  <c r="T60" i="12"/>
  <c r="U60" i="12"/>
  <c r="V60" i="12"/>
  <c r="N61" i="12"/>
  <c r="O61" i="12"/>
  <c r="P61" i="12"/>
  <c r="Q61" i="12"/>
  <c r="R61" i="12"/>
  <c r="S61" i="12"/>
  <c r="T61" i="12"/>
  <c r="U61" i="12"/>
  <c r="V61" i="12"/>
  <c r="N62" i="12"/>
  <c r="O62" i="12"/>
  <c r="P62" i="12"/>
  <c r="Q62" i="12"/>
  <c r="R62" i="12"/>
  <c r="S62" i="12"/>
  <c r="T62" i="12"/>
  <c r="U62" i="12"/>
  <c r="V62" i="12"/>
  <c r="N64" i="12"/>
  <c r="O64" i="12"/>
  <c r="P64" i="12"/>
  <c r="Q64" i="12"/>
  <c r="R64" i="12"/>
  <c r="S64" i="12"/>
  <c r="T64" i="12"/>
  <c r="U64" i="12"/>
  <c r="V64" i="12"/>
  <c r="N65" i="12"/>
  <c r="O65" i="12"/>
  <c r="P65" i="12"/>
  <c r="Q65" i="12"/>
  <c r="R65" i="12"/>
  <c r="S65" i="12"/>
  <c r="T65" i="12"/>
  <c r="U65" i="12"/>
  <c r="V65" i="12"/>
  <c r="N66" i="12"/>
  <c r="O66" i="12"/>
  <c r="P66" i="12"/>
  <c r="Q66" i="12"/>
  <c r="R66" i="12"/>
  <c r="S66" i="12"/>
  <c r="T66" i="12"/>
  <c r="U66" i="12"/>
  <c r="V66" i="12"/>
  <c r="N67" i="12"/>
  <c r="O67" i="12"/>
  <c r="P67" i="12"/>
  <c r="Q67" i="12"/>
  <c r="R67" i="12"/>
  <c r="S67" i="12"/>
  <c r="T67" i="12"/>
  <c r="U67" i="12"/>
  <c r="V67" i="12"/>
  <c r="N68" i="12"/>
  <c r="O68" i="12"/>
  <c r="P68" i="12"/>
  <c r="Q68" i="12"/>
  <c r="R68" i="12"/>
  <c r="S68" i="12"/>
  <c r="T68" i="12"/>
  <c r="U68" i="12"/>
  <c r="V68" i="12"/>
  <c r="N69" i="12"/>
  <c r="O69" i="12"/>
  <c r="P69" i="12"/>
  <c r="Q69" i="12"/>
  <c r="R69" i="12"/>
  <c r="S69" i="12"/>
  <c r="T69" i="12"/>
  <c r="U69" i="12"/>
  <c r="V69" i="12"/>
  <c r="N70" i="12"/>
  <c r="O70" i="12"/>
  <c r="P70" i="12"/>
  <c r="Q70" i="12"/>
  <c r="R70" i="12"/>
  <c r="S70" i="12"/>
  <c r="T70" i="12"/>
  <c r="U70" i="12"/>
  <c r="V70" i="12"/>
  <c r="N71" i="12"/>
  <c r="O71" i="12"/>
  <c r="P71" i="12"/>
  <c r="Q71" i="12"/>
  <c r="R71" i="12"/>
  <c r="S71" i="12"/>
  <c r="T71" i="12"/>
  <c r="U71" i="12"/>
  <c r="V71" i="12"/>
  <c r="N72" i="12"/>
  <c r="O72" i="12"/>
  <c r="P72" i="12"/>
  <c r="Q72" i="12"/>
  <c r="R72" i="12"/>
  <c r="S72" i="12"/>
  <c r="T72" i="12"/>
  <c r="U72" i="12"/>
  <c r="V72" i="12"/>
  <c r="N73" i="12"/>
  <c r="O73" i="12"/>
  <c r="P73" i="12"/>
  <c r="Q73" i="12"/>
  <c r="R73" i="12"/>
  <c r="S73" i="12"/>
  <c r="T73" i="12"/>
  <c r="U73" i="12"/>
  <c r="V73" i="12"/>
  <c r="N74" i="12"/>
  <c r="O74" i="12"/>
  <c r="P74" i="12"/>
  <c r="Q74" i="12"/>
  <c r="R74" i="12"/>
  <c r="S74" i="12"/>
  <c r="T74" i="12"/>
  <c r="U74" i="12"/>
  <c r="V74" i="12"/>
  <c r="N75" i="12"/>
  <c r="O75" i="12"/>
  <c r="P75" i="12"/>
  <c r="Q75" i="12"/>
  <c r="R75" i="12"/>
  <c r="S75" i="12"/>
  <c r="T75" i="12"/>
  <c r="U75" i="12"/>
  <c r="V75" i="12"/>
  <c r="N76" i="12"/>
  <c r="O76" i="12"/>
  <c r="P76" i="12"/>
  <c r="Q76" i="12"/>
  <c r="R76" i="12"/>
  <c r="S76" i="12"/>
  <c r="T76" i="12"/>
  <c r="U76" i="12"/>
  <c r="V76" i="12"/>
  <c r="N77" i="12"/>
  <c r="O77" i="12"/>
  <c r="P77" i="12"/>
  <c r="Q77" i="12"/>
  <c r="R77" i="12"/>
  <c r="S77" i="12"/>
  <c r="T77" i="12"/>
  <c r="U77" i="12"/>
  <c r="V77" i="12"/>
  <c r="N78" i="12"/>
  <c r="O78" i="12"/>
  <c r="P78" i="12"/>
  <c r="Q78" i="12"/>
  <c r="R78" i="12"/>
  <c r="S78" i="12"/>
  <c r="T78" i="12"/>
  <c r="U78" i="12"/>
  <c r="V78" i="12"/>
  <c r="N79" i="12"/>
  <c r="O79" i="12"/>
  <c r="P79" i="12"/>
  <c r="Q79" i="12"/>
  <c r="R79" i="12"/>
  <c r="S79" i="12"/>
  <c r="T79" i="12"/>
  <c r="U79" i="12"/>
  <c r="V79" i="12"/>
  <c r="N80" i="12"/>
  <c r="O80" i="12"/>
  <c r="P80" i="12"/>
  <c r="Q80" i="12"/>
  <c r="R80" i="12"/>
  <c r="S80" i="12"/>
  <c r="T80" i="12"/>
  <c r="U80" i="12"/>
  <c r="V80" i="12"/>
  <c r="N81" i="12"/>
  <c r="O81" i="12"/>
  <c r="P81" i="12"/>
  <c r="Q81" i="12"/>
  <c r="R81" i="12"/>
  <c r="S81" i="12"/>
  <c r="T81" i="12"/>
  <c r="U81" i="12"/>
  <c r="V81" i="12"/>
  <c r="N82" i="12"/>
  <c r="O82" i="12"/>
  <c r="P82" i="12"/>
  <c r="Q82" i="12"/>
  <c r="R82" i="12"/>
  <c r="S82" i="12"/>
  <c r="T82" i="12"/>
  <c r="U82" i="12"/>
  <c r="V82" i="12"/>
  <c r="N83" i="12"/>
  <c r="O83" i="12"/>
  <c r="P83" i="12"/>
  <c r="Q83" i="12"/>
  <c r="R83" i="12"/>
  <c r="S83" i="12"/>
  <c r="T83" i="12"/>
  <c r="U83" i="12"/>
  <c r="V83" i="12"/>
  <c r="N84" i="12"/>
  <c r="O84" i="12"/>
  <c r="P84" i="12"/>
  <c r="Q84" i="12"/>
  <c r="R84" i="12"/>
  <c r="S84" i="12"/>
  <c r="T84" i="12"/>
  <c r="U84" i="12"/>
  <c r="V84" i="12"/>
  <c r="N85" i="12"/>
  <c r="O85" i="12"/>
  <c r="P85" i="12"/>
  <c r="Q85" i="12"/>
  <c r="R85" i="12"/>
  <c r="S85" i="12"/>
  <c r="T85" i="12"/>
  <c r="U85" i="12"/>
  <c r="V85" i="12"/>
  <c r="N86" i="12"/>
  <c r="O86" i="12"/>
  <c r="P86" i="12"/>
  <c r="Q86" i="12"/>
  <c r="R86" i="12"/>
  <c r="S86" i="12"/>
  <c r="T86" i="12"/>
  <c r="U86" i="12"/>
  <c r="V86" i="12"/>
  <c r="N87" i="12"/>
  <c r="O87" i="12"/>
  <c r="P87" i="12"/>
  <c r="Q87" i="12"/>
  <c r="R87" i="12"/>
  <c r="S87" i="12"/>
  <c r="T87" i="12"/>
  <c r="U87" i="12"/>
  <c r="V87" i="12"/>
  <c r="N88" i="12"/>
  <c r="O88" i="12"/>
  <c r="P88" i="12"/>
  <c r="Q88" i="12"/>
  <c r="R88" i="12"/>
  <c r="S88" i="12"/>
  <c r="T88" i="12"/>
  <c r="U88" i="12"/>
  <c r="V88" i="12"/>
  <c r="N89" i="12"/>
  <c r="O89" i="12"/>
  <c r="P89" i="12"/>
  <c r="Q89" i="12"/>
  <c r="R89" i="12"/>
  <c r="S89" i="12"/>
  <c r="T89" i="12"/>
  <c r="U89" i="12"/>
  <c r="V89" i="12"/>
  <c r="N90" i="12"/>
  <c r="O90" i="12"/>
  <c r="P90" i="12"/>
  <c r="Q90" i="12"/>
  <c r="R90" i="12"/>
  <c r="S90" i="12"/>
  <c r="T90" i="12"/>
  <c r="U90" i="12"/>
  <c r="V90" i="12"/>
  <c r="N91" i="12"/>
  <c r="O91" i="12"/>
  <c r="P91" i="12"/>
  <c r="Q91" i="12"/>
  <c r="R91" i="12"/>
  <c r="S91" i="12"/>
  <c r="T91" i="12"/>
  <c r="U91" i="12"/>
  <c r="V91" i="12"/>
  <c r="N92" i="12"/>
  <c r="O92" i="12"/>
  <c r="P92" i="12"/>
  <c r="Q92" i="12"/>
  <c r="R92" i="12"/>
  <c r="S92" i="12"/>
  <c r="T92" i="12"/>
  <c r="U92" i="12"/>
  <c r="V92" i="12"/>
  <c r="N93" i="12"/>
  <c r="O93" i="12"/>
  <c r="P93" i="12"/>
  <c r="Q93" i="12"/>
  <c r="R93" i="12"/>
  <c r="S93" i="12"/>
  <c r="T93" i="12"/>
  <c r="U93" i="12"/>
  <c r="V93" i="12"/>
  <c r="N94" i="12"/>
  <c r="O94" i="12"/>
  <c r="P94" i="12"/>
  <c r="Q94" i="12"/>
  <c r="R94" i="12"/>
  <c r="S94" i="12"/>
  <c r="T94" i="12"/>
  <c r="U94" i="12"/>
  <c r="V94" i="12"/>
  <c r="N95" i="12"/>
  <c r="O95" i="12"/>
  <c r="P95" i="12"/>
  <c r="Q95" i="12"/>
  <c r="R95" i="12"/>
  <c r="S95" i="12"/>
  <c r="T95" i="12"/>
  <c r="U95" i="12"/>
  <c r="V95" i="12"/>
  <c r="N96" i="12"/>
  <c r="O96" i="12"/>
  <c r="P96" i="12"/>
  <c r="Q96" i="12"/>
  <c r="R96" i="12"/>
  <c r="S96" i="12"/>
  <c r="T96" i="12"/>
  <c r="U96" i="12"/>
  <c r="V96" i="12"/>
  <c r="N97" i="12"/>
  <c r="O97" i="12"/>
  <c r="P97" i="12"/>
  <c r="Q97" i="12"/>
  <c r="R97" i="12"/>
  <c r="S97" i="12"/>
  <c r="T97" i="12"/>
  <c r="U97" i="12"/>
  <c r="V97" i="12"/>
  <c r="N98" i="12"/>
  <c r="O98" i="12"/>
  <c r="P98" i="12"/>
  <c r="Q98" i="12"/>
  <c r="R98" i="12"/>
  <c r="S98" i="12"/>
  <c r="T98" i="12"/>
  <c r="U98" i="12"/>
  <c r="V98" i="12"/>
  <c r="N99" i="12"/>
  <c r="O99" i="12"/>
  <c r="P99" i="12"/>
  <c r="Q99" i="12"/>
  <c r="R99" i="12"/>
  <c r="S99" i="12"/>
  <c r="T99" i="12"/>
  <c r="U99" i="12"/>
  <c r="V99" i="12"/>
  <c r="N100" i="12"/>
  <c r="O100" i="12"/>
  <c r="P100" i="12"/>
  <c r="Q100" i="12"/>
  <c r="R100" i="12"/>
  <c r="S100" i="12"/>
  <c r="T100" i="12"/>
  <c r="U100" i="12"/>
  <c r="V100" i="12"/>
  <c r="N101" i="12"/>
  <c r="O101" i="12"/>
  <c r="P101" i="12"/>
  <c r="Q101" i="12"/>
  <c r="R101" i="12"/>
  <c r="S101" i="12"/>
  <c r="T101" i="12"/>
  <c r="U101" i="12"/>
  <c r="V101" i="12"/>
  <c r="N102" i="12"/>
  <c r="O102" i="12"/>
  <c r="P102" i="12"/>
  <c r="Q102" i="12"/>
  <c r="R102" i="12"/>
  <c r="S102" i="12"/>
  <c r="T102" i="12"/>
  <c r="U102" i="12"/>
  <c r="V102" i="12"/>
  <c r="N103" i="12"/>
  <c r="O103" i="12"/>
  <c r="P103" i="12"/>
  <c r="Q103" i="12"/>
  <c r="R103" i="12"/>
  <c r="S103" i="12"/>
  <c r="T103" i="12"/>
  <c r="U103" i="12"/>
  <c r="V103" i="12"/>
  <c r="N104" i="12"/>
  <c r="O104" i="12"/>
  <c r="P104" i="12"/>
  <c r="Q104" i="12"/>
  <c r="R104" i="12"/>
  <c r="S104" i="12"/>
  <c r="T104" i="12"/>
  <c r="U104" i="12"/>
  <c r="V104" i="12"/>
  <c r="O5" i="12"/>
  <c r="P5" i="12"/>
  <c r="Q5" i="12"/>
  <c r="R5" i="12"/>
  <c r="S5" i="12"/>
  <c r="T5" i="12"/>
  <c r="U5" i="12"/>
  <c r="V5" i="12"/>
  <c r="N5" i="12"/>
  <c r="CC7" i="8"/>
  <c r="CD7" i="8"/>
  <c r="CE7" i="8"/>
  <c r="CF7" i="8"/>
  <c r="CG7" i="8"/>
  <c r="CH7" i="8"/>
  <c r="CI7" i="8"/>
  <c r="CJ7" i="8"/>
  <c r="CC8" i="8"/>
  <c r="CD8" i="8"/>
  <c r="CE8" i="8"/>
  <c r="CF8" i="8"/>
  <c r="CG8" i="8"/>
  <c r="CH8" i="8"/>
  <c r="CI8" i="8"/>
  <c r="CJ8" i="8"/>
  <c r="CC9" i="8"/>
  <c r="CD9" i="8"/>
  <c r="CE9" i="8"/>
  <c r="CF9" i="8"/>
  <c r="CG9" i="8"/>
  <c r="CH9" i="8"/>
  <c r="CI9" i="8"/>
  <c r="CJ9" i="8"/>
  <c r="CC10" i="8"/>
  <c r="CD10" i="8"/>
  <c r="CE10" i="8"/>
  <c r="CF10" i="8"/>
  <c r="CG10" i="8"/>
  <c r="CH10" i="8"/>
  <c r="CI10" i="8"/>
  <c r="CJ10" i="8"/>
  <c r="CC11" i="8"/>
  <c r="CD11" i="8"/>
  <c r="CE11" i="8"/>
  <c r="CF11" i="8"/>
  <c r="CG11" i="8"/>
  <c r="CH11" i="8"/>
  <c r="CI11" i="8"/>
  <c r="CJ11" i="8"/>
  <c r="CC12" i="8"/>
  <c r="CD12" i="8"/>
  <c r="CE12" i="8"/>
  <c r="CF12" i="8"/>
  <c r="CG12" i="8"/>
  <c r="CH12" i="8"/>
  <c r="CI12" i="8"/>
  <c r="CJ12" i="8"/>
  <c r="CC13" i="8"/>
  <c r="CD13" i="8"/>
  <c r="CE13" i="8"/>
  <c r="CF13" i="8"/>
  <c r="CG13" i="8"/>
  <c r="CH13" i="8"/>
  <c r="CI13" i="8"/>
  <c r="CJ13" i="8"/>
  <c r="CC14" i="8"/>
  <c r="CD14" i="8"/>
  <c r="CE14" i="8"/>
  <c r="CF14" i="8"/>
  <c r="CG14" i="8"/>
  <c r="CH14" i="8"/>
  <c r="CI14" i="8"/>
  <c r="CJ14" i="8"/>
  <c r="CC15" i="8"/>
  <c r="CD15" i="8"/>
  <c r="CE15" i="8"/>
  <c r="CF15" i="8"/>
  <c r="CG15" i="8"/>
  <c r="CH15" i="8"/>
  <c r="CI15" i="8"/>
  <c r="CJ15" i="8"/>
  <c r="CC16" i="8"/>
  <c r="CD16" i="8"/>
  <c r="CE16" i="8"/>
  <c r="CF16" i="8"/>
  <c r="CG16" i="8"/>
  <c r="CH16" i="8"/>
  <c r="CI16" i="8"/>
  <c r="CJ16" i="8"/>
  <c r="CC17" i="8"/>
  <c r="CD17" i="8"/>
  <c r="CE17" i="8"/>
  <c r="CF17" i="8"/>
  <c r="CG17" i="8"/>
  <c r="CH17" i="8"/>
  <c r="CI17" i="8"/>
  <c r="CJ17" i="8"/>
  <c r="CC18" i="8"/>
  <c r="CD18" i="8"/>
  <c r="CE18" i="8"/>
  <c r="CF18" i="8"/>
  <c r="CG18" i="8"/>
  <c r="CH18" i="8"/>
  <c r="CI18" i="8"/>
  <c r="CJ18" i="8"/>
  <c r="CC19" i="8"/>
  <c r="CD19" i="8"/>
  <c r="CE19" i="8"/>
  <c r="CF19" i="8"/>
  <c r="CG19" i="8"/>
  <c r="CH19" i="8"/>
  <c r="CI19" i="8"/>
  <c r="CJ19" i="8"/>
  <c r="CC20" i="8"/>
  <c r="CD20" i="8"/>
  <c r="CE20" i="8"/>
  <c r="CF20" i="8"/>
  <c r="CG20" i="8"/>
  <c r="CH20" i="8"/>
  <c r="CI20" i="8"/>
  <c r="CJ20" i="8"/>
  <c r="CC21" i="8"/>
  <c r="CD21" i="8"/>
  <c r="CE21" i="8"/>
  <c r="CF21" i="8"/>
  <c r="CG21" i="8"/>
  <c r="CH21" i="8"/>
  <c r="CI21" i="8"/>
  <c r="CJ21" i="8"/>
  <c r="CC22" i="8"/>
  <c r="CD22" i="8"/>
  <c r="CE22" i="8"/>
  <c r="CF22" i="8"/>
  <c r="CG22" i="8"/>
  <c r="CH22" i="8"/>
  <c r="CI22" i="8"/>
  <c r="CJ22" i="8"/>
  <c r="CC23" i="8"/>
  <c r="CD23" i="8"/>
  <c r="CE23" i="8"/>
  <c r="CF23" i="8"/>
  <c r="CG23" i="8"/>
  <c r="CH23" i="8"/>
  <c r="CI23" i="8"/>
  <c r="CJ23" i="8"/>
  <c r="CC24" i="8"/>
  <c r="CD24" i="8"/>
  <c r="CE24" i="8"/>
  <c r="CF24" i="8"/>
  <c r="CG24" i="8"/>
  <c r="CH24" i="8"/>
  <c r="CI24" i="8"/>
  <c r="CJ24" i="8"/>
  <c r="CC25" i="8"/>
  <c r="CD25" i="8"/>
  <c r="CE25" i="8"/>
  <c r="CF25" i="8"/>
  <c r="CG25" i="8"/>
  <c r="CH25" i="8"/>
  <c r="CI25" i="8"/>
  <c r="CJ25" i="8"/>
  <c r="CC26" i="8"/>
  <c r="CD26" i="8"/>
  <c r="CE26" i="8"/>
  <c r="CF26" i="8"/>
  <c r="CG26" i="8"/>
  <c r="CH26" i="8"/>
  <c r="CI26" i="8"/>
  <c r="CJ26" i="8"/>
  <c r="CC27" i="8"/>
  <c r="CD27" i="8"/>
  <c r="CE27" i="8"/>
  <c r="CF27" i="8"/>
  <c r="CG27" i="8"/>
  <c r="CH27" i="8"/>
  <c r="CI27" i="8"/>
  <c r="CJ27" i="8"/>
  <c r="CC28" i="8"/>
  <c r="CD28" i="8"/>
  <c r="CE28" i="8"/>
  <c r="CF28" i="8"/>
  <c r="CG28" i="8"/>
  <c r="CH28" i="8"/>
  <c r="CI28" i="8"/>
  <c r="CJ28" i="8"/>
  <c r="CC29" i="8"/>
  <c r="CD29" i="8"/>
  <c r="CE29" i="8"/>
  <c r="CF29" i="8"/>
  <c r="CG29" i="8"/>
  <c r="CH29" i="8"/>
  <c r="CI29" i="8"/>
  <c r="CJ29" i="8"/>
  <c r="CC30" i="8"/>
  <c r="CD30" i="8"/>
  <c r="CE30" i="8"/>
  <c r="CF30" i="8"/>
  <c r="CG30" i="8"/>
  <c r="CH30" i="8"/>
  <c r="CI30" i="8"/>
  <c r="CJ30" i="8"/>
  <c r="CC31" i="8"/>
  <c r="CD31" i="8"/>
  <c r="CE31" i="8"/>
  <c r="CF31" i="8"/>
  <c r="CG31" i="8"/>
  <c r="CH31" i="8"/>
  <c r="CI31" i="8"/>
  <c r="CJ31" i="8"/>
  <c r="CC32" i="8"/>
  <c r="CD32" i="8"/>
  <c r="CE32" i="8"/>
  <c r="CF32" i="8"/>
  <c r="CG32" i="8"/>
  <c r="CH32" i="8"/>
  <c r="CI32" i="8"/>
  <c r="CJ32" i="8"/>
  <c r="CC33" i="8"/>
  <c r="CD33" i="8"/>
  <c r="CE33" i="8"/>
  <c r="CF33" i="8"/>
  <c r="CG33" i="8"/>
  <c r="CH33" i="8"/>
  <c r="CI33" i="8"/>
  <c r="CJ33" i="8"/>
  <c r="CC34" i="8"/>
  <c r="CD34" i="8"/>
  <c r="CE34" i="8"/>
  <c r="CF34" i="8"/>
  <c r="CG34" i="8"/>
  <c r="CH34" i="8"/>
  <c r="CI34" i="8"/>
  <c r="CJ34" i="8"/>
  <c r="CC35" i="8"/>
  <c r="CD35" i="8"/>
  <c r="CE35" i="8"/>
  <c r="CF35" i="8"/>
  <c r="CG35" i="8"/>
  <c r="CH35" i="8"/>
  <c r="CI35" i="8"/>
  <c r="CJ35" i="8"/>
  <c r="CC36" i="8"/>
  <c r="CD36" i="8"/>
  <c r="CE36" i="8"/>
  <c r="CF36" i="8"/>
  <c r="CG36" i="8"/>
  <c r="CH36" i="8"/>
  <c r="CI36" i="8"/>
  <c r="CJ36" i="8"/>
  <c r="CC37" i="8"/>
  <c r="CD37" i="8"/>
  <c r="CE37" i="8"/>
  <c r="CF37" i="8"/>
  <c r="CG37" i="8"/>
  <c r="CH37" i="8"/>
  <c r="CI37" i="8"/>
  <c r="CJ37" i="8"/>
  <c r="CC38" i="8"/>
  <c r="CD38" i="8"/>
  <c r="CE38" i="8"/>
  <c r="CF38" i="8"/>
  <c r="CG38" i="8"/>
  <c r="CH38" i="8"/>
  <c r="CI38" i="8"/>
  <c r="CJ38" i="8"/>
  <c r="CC39" i="8"/>
  <c r="CD39" i="8"/>
  <c r="CE39" i="8"/>
  <c r="CF39" i="8"/>
  <c r="CG39" i="8"/>
  <c r="CH39" i="8"/>
  <c r="CI39" i="8"/>
  <c r="CJ39" i="8"/>
  <c r="CC40" i="8"/>
  <c r="CD40" i="8"/>
  <c r="CE40" i="8"/>
  <c r="CF40" i="8"/>
  <c r="CG40" i="8"/>
  <c r="CH40" i="8"/>
  <c r="CI40" i="8"/>
  <c r="CJ40" i="8"/>
  <c r="CC41" i="8"/>
  <c r="CD41" i="8"/>
  <c r="CE41" i="8"/>
  <c r="CF41" i="8"/>
  <c r="CG41" i="8"/>
  <c r="CH41" i="8"/>
  <c r="CI41" i="8"/>
  <c r="CJ41" i="8"/>
  <c r="CC42" i="8"/>
  <c r="CD42" i="8"/>
  <c r="CE42" i="8"/>
  <c r="CF42" i="8"/>
  <c r="CG42" i="8"/>
  <c r="CH42" i="8"/>
  <c r="CI42" i="8"/>
  <c r="CJ42" i="8"/>
  <c r="CC43" i="8"/>
  <c r="CD43" i="8"/>
  <c r="CE43" i="8"/>
  <c r="CF43" i="8"/>
  <c r="CG43" i="8"/>
  <c r="CH43" i="8"/>
  <c r="CI43" i="8"/>
  <c r="CJ43" i="8"/>
  <c r="CC44" i="8"/>
  <c r="CD44" i="8"/>
  <c r="CE44" i="8"/>
  <c r="CF44" i="8"/>
  <c r="CG44" i="8"/>
  <c r="CH44" i="8"/>
  <c r="CI44" i="8"/>
  <c r="CJ44" i="8"/>
  <c r="CC45" i="8"/>
  <c r="CD45" i="8"/>
  <c r="CE45" i="8"/>
  <c r="CF45" i="8"/>
  <c r="CG45" i="8"/>
  <c r="CH45" i="8"/>
  <c r="CI45" i="8"/>
  <c r="CJ45" i="8"/>
  <c r="CC46" i="8"/>
  <c r="CD46" i="8"/>
  <c r="CE46" i="8"/>
  <c r="CF46" i="8"/>
  <c r="CG46" i="8"/>
  <c r="CH46" i="8"/>
  <c r="CI46" i="8"/>
  <c r="CJ46" i="8"/>
  <c r="CC47" i="8"/>
  <c r="CD47" i="8"/>
  <c r="CE47" i="8"/>
  <c r="CF47" i="8"/>
  <c r="CG47" i="8"/>
  <c r="CH47" i="8"/>
  <c r="CI47" i="8"/>
  <c r="CJ47" i="8"/>
  <c r="CC48" i="8"/>
  <c r="CD48" i="8"/>
  <c r="CE48" i="8"/>
  <c r="CF48" i="8"/>
  <c r="CG48" i="8"/>
  <c r="CH48" i="8"/>
  <c r="CI48" i="8"/>
  <c r="CJ48" i="8"/>
  <c r="CC49" i="8"/>
  <c r="CD49" i="8"/>
  <c r="CE49" i="8"/>
  <c r="CF49" i="8"/>
  <c r="CG49" i="8"/>
  <c r="CH49" i="8"/>
  <c r="CI49" i="8"/>
  <c r="CJ49" i="8"/>
  <c r="CC50" i="8"/>
  <c r="CD50" i="8"/>
  <c r="CE50" i="8"/>
  <c r="CF50" i="8"/>
  <c r="CG50" i="8"/>
  <c r="CH50" i="8"/>
  <c r="CI50" i="8"/>
  <c r="CJ50" i="8"/>
  <c r="CC51" i="8"/>
  <c r="CD51" i="8"/>
  <c r="CE51" i="8"/>
  <c r="CF51" i="8"/>
  <c r="CG51" i="8"/>
  <c r="CH51" i="8"/>
  <c r="CI51" i="8"/>
  <c r="CJ51" i="8"/>
  <c r="CC52" i="8"/>
  <c r="CD52" i="8"/>
  <c r="CE52" i="8"/>
  <c r="CF52" i="8"/>
  <c r="CG52" i="8"/>
  <c r="CH52" i="8"/>
  <c r="CI52" i="8"/>
  <c r="CJ52" i="8"/>
  <c r="CC53" i="8"/>
  <c r="CD53" i="8"/>
  <c r="CE53" i="8"/>
  <c r="CF53" i="8"/>
  <c r="CG53" i="8"/>
  <c r="CH53" i="8"/>
  <c r="CI53" i="8"/>
  <c r="CJ53" i="8"/>
  <c r="CC54" i="8"/>
  <c r="CD54" i="8"/>
  <c r="CE54" i="8"/>
  <c r="CF54" i="8"/>
  <c r="CG54" i="8"/>
  <c r="CH54" i="8"/>
  <c r="CI54" i="8"/>
  <c r="CJ54" i="8"/>
  <c r="CC55" i="8"/>
  <c r="CD55" i="8"/>
  <c r="CE55" i="8"/>
  <c r="CF55" i="8"/>
  <c r="CG55" i="8"/>
  <c r="CH55" i="8"/>
  <c r="CI55" i="8"/>
  <c r="CJ55" i="8"/>
  <c r="CC56" i="8"/>
  <c r="CD56" i="8"/>
  <c r="CE56" i="8"/>
  <c r="CF56" i="8"/>
  <c r="CG56" i="8"/>
  <c r="CH56" i="8"/>
  <c r="CI56" i="8"/>
  <c r="CJ56" i="8"/>
  <c r="CC57" i="8"/>
  <c r="CD57" i="8"/>
  <c r="CE57" i="8"/>
  <c r="CF57" i="8"/>
  <c r="CG57" i="8"/>
  <c r="CH57" i="8"/>
  <c r="CI57" i="8"/>
  <c r="CJ57" i="8"/>
  <c r="CC58" i="8"/>
  <c r="CD58" i="8"/>
  <c r="CE58" i="8"/>
  <c r="CF58" i="8"/>
  <c r="CG58" i="8"/>
  <c r="CH58" i="8"/>
  <c r="CI58" i="8"/>
  <c r="CJ58" i="8"/>
  <c r="CC59" i="8"/>
  <c r="CD59" i="8"/>
  <c r="CE59" i="8"/>
  <c r="CF59" i="8"/>
  <c r="CG59" i="8"/>
  <c r="CH59" i="8"/>
  <c r="CI59" i="8"/>
  <c r="CJ59" i="8"/>
  <c r="CC60" i="8"/>
  <c r="CD60" i="8"/>
  <c r="CE60" i="8"/>
  <c r="CF60" i="8"/>
  <c r="CG60" i="8"/>
  <c r="CH60" i="8"/>
  <c r="CI60" i="8"/>
  <c r="CJ60" i="8"/>
  <c r="CC61" i="8"/>
  <c r="CD61" i="8"/>
  <c r="CE61" i="8"/>
  <c r="CF61" i="8"/>
  <c r="CG61" i="8"/>
  <c r="CH61" i="8"/>
  <c r="CI61" i="8"/>
  <c r="CJ61" i="8"/>
  <c r="CC62" i="8"/>
  <c r="CD62" i="8"/>
  <c r="CE62" i="8"/>
  <c r="CF62" i="8"/>
  <c r="CG62" i="8"/>
  <c r="CH62" i="8"/>
  <c r="CI62" i="8"/>
  <c r="CJ62" i="8"/>
  <c r="CC63" i="8"/>
  <c r="CD63" i="8"/>
  <c r="CE63" i="8"/>
  <c r="CF63" i="8"/>
  <c r="CG63" i="8"/>
  <c r="CH63" i="8"/>
  <c r="CI63" i="8"/>
  <c r="CJ63" i="8"/>
  <c r="CC64" i="8"/>
  <c r="CD64" i="8"/>
  <c r="CE64" i="8"/>
  <c r="CF64" i="8"/>
  <c r="CG64" i="8"/>
  <c r="CH64" i="8"/>
  <c r="CI64" i="8"/>
  <c r="CJ64" i="8"/>
  <c r="CC65" i="8"/>
  <c r="CD65" i="8"/>
  <c r="CE65" i="8"/>
  <c r="CF65" i="8"/>
  <c r="CG65" i="8"/>
  <c r="CH65" i="8"/>
  <c r="CI65" i="8"/>
  <c r="CJ65" i="8"/>
  <c r="CC66" i="8"/>
  <c r="CD66" i="8"/>
  <c r="CE66" i="8"/>
  <c r="CF66" i="8"/>
  <c r="CG66" i="8"/>
  <c r="CH66" i="8"/>
  <c r="CI66" i="8"/>
  <c r="CJ66" i="8"/>
  <c r="CC67" i="8"/>
  <c r="CD67" i="8"/>
  <c r="CE67" i="8"/>
  <c r="CF67" i="8"/>
  <c r="CG67" i="8"/>
  <c r="CH67" i="8"/>
  <c r="CI67" i="8"/>
  <c r="CJ67" i="8"/>
  <c r="CC68" i="8"/>
  <c r="CD68" i="8"/>
  <c r="CE68" i="8"/>
  <c r="CF68" i="8"/>
  <c r="CG68" i="8"/>
  <c r="CH68" i="8"/>
  <c r="CI68" i="8"/>
  <c r="CJ68" i="8"/>
  <c r="CC69" i="8"/>
  <c r="CD69" i="8"/>
  <c r="CE69" i="8"/>
  <c r="CF69" i="8"/>
  <c r="CG69" i="8"/>
  <c r="CH69" i="8"/>
  <c r="CI69" i="8"/>
  <c r="CJ69" i="8"/>
  <c r="CC70" i="8"/>
  <c r="CD70" i="8"/>
  <c r="CE70" i="8"/>
  <c r="CF70" i="8"/>
  <c r="CG70" i="8"/>
  <c r="CH70" i="8"/>
  <c r="CI70" i="8"/>
  <c r="CJ70" i="8"/>
  <c r="CC71" i="8"/>
  <c r="CD71" i="8"/>
  <c r="CE71" i="8"/>
  <c r="CF71" i="8"/>
  <c r="CG71" i="8"/>
  <c r="CH71" i="8"/>
  <c r="CI71" i="8"/>
  <c r="CJ71" i="8"/>
  <c r="CC72" i="8"/>
  <c r="CD72" i="8"/>
  <c r="CE72" i="8"/>
  <c r="CF72" i="8"/>
  <c r="CG72" i="8"/>
  <c r="CH72" i="8"/>
  <c r="CI72" i="8"/>
  <c r="CJ72" i="8"/>
  <c r="CC73" i="8"/>
  <c r="CD73" i="8"/>
  <c r="CE73" i="8"/>
  <c r="CF73" i="8"/>
  <c r="CG73" i="8"/>
  <c r="CH73" i="8"/>
  <c r="CI73" i="8"/>
  <c r="CJ73" i="8"/>
  <c r="CC74" i="8"/>
  <c r="CD74" i="8"/>
  <c r="CE74" i="8"/>
  <c r="CF74" i="8"/>
  <c r="CG74" i="8"/>
  <c r="CH74" i="8"/>
  <c r="CI74" i="8"/>
  <c r="CJ74" i="8"/>
  <c r="CC75" i="8"/>
  <c r="CD75" i="8"/>
  <c r="CE75" i="8"/>
  <c r="CF75" i="8"/>
  <c r="CG75" i="8"/>
  <c r="CH75" i="8"/>
  <c r="CI75" i="8"/>
  <c r="CJ75" i="8"/>
  <c r="CC76" i="8"/>
  <c r="CD76" i="8"/>
  <c r="CE76" i="8"/>
  <c r="CF76" i="8"/>
  <c r="CG76" i="8"/>
  <c r="CH76" i="8"/>
  <c r="CI76" i="8"/>
  <c r="CJ76" i="8"/>
  <c r="CC77" i="8"/>
  <c r="CD77" i="8"/>
  <c r="CE77" i="8"/>
  <c r="CF77" i="8"/>
  <c r="CG77" i="8"/>
  <c r="CH77" i="8"/>
  <c r="CI77" i="8"/>
  <c r="CJ77" i="8"/>
  <c r="CC78" i="8"/>
  <c r="CD78" i="8"/>
  <c r="CE78" i="8"/>
  <c r="CF78" i="8"/>
  <c r="CG78" i="8"/>
  <c r="CH78" i="8"/>
  <c r="CI78" i="8"/>
  <c r="CJ78" i="8"/>
  <c r="CC79" i="8"/>
  <c r="CD79" i="8"/>
  <c r="CE79" i="8"/>
  <c r="CF79" i="8"/>
  <c r="CG79" i="8"/>
  <c r="CH79" i="8"/>
  <c r="CI79" i="8"/>
  <c r="CJ79" i="8"/>
  <c r="CC80" i="8"/>
  <c r="CD80" i="8"/>
  <c r="CE80" i="8"/>
  <c r="CF80" i="8"/>
  <c r="CG80" i="8"/>
  <c r="CH80" i="8"/>
  <c r="CI80" i="8"/>
  <c r="CJ80" i="8"/>
  <c r="CC81" i="8"/>
  <c r="CD81" i="8"/>
  <c r="CE81" i="8"/>
  <c r="CF81" i="8"/>
  <c r="CG81" i="8"/>
  <c r="CH81" i="8"/>
  <c r="CI81" i="8"/>
  <c r="CJ81" i="8"/>
  <c r="CC82" i="8"/>
  <c r="CD82" i="8"/>
  <c r="CE82" i="8"/>
  <c r="CF82" i="8"/>
  <c r="CG82" i="8"/>
  <c r="CH82" i="8"/>
  <c r="CI82" i="8"/>
  <c r="CJ82" i="8"/>
  <c r="CC83" i="8"/>
  <c r="CD83" i="8"/>
  <c r="CE83" i="8"/>
  <c r="CF83" i="8"/>
  <c r="CG83" i="8"/>
  <c r="CH83" i="8"/>
  <c r="CI83" i="8"/>
  <c r="CJ83" i="8"/>
  <c r="CC84" i="8"/>
  <c r="CD84" i="8"/>
  <c r="CE84" i="8"/>
  <c r="CF84" i="8"/>
  <c r="CG84" i="8"/>
  <c r="CH84" i="8"/>
  <c r="CI84" i="8"/>
  <c r="CJ84" i="8"/>
  <c r="CC85" i="8"/>
  <c r="CD85" i="8"/>
  <c r="CE85" i="8"/>
  <c r="CF85" i="8"/>
  <c r="CG85" i="8"/>
  <c r="CH85" i="8"/>
  <c r="CI85" i="8"/>
  <c r="CJ85" i="8"/>
  <c r="CC86" i="8"/>
  <c r="CD86" i="8"/>
  <c r="CE86" i="8"/>
  <c r="CF86" i="8"/>
  <c r="CG86" i="8"/>
  <c r="CH86" i="8"/>
  <c r="CI86" i="8"/>
  <c r="CJ86" i="8"/>
  <c r="CC87" i="8"/>
  <c r="CD87" i="8"/>
  <c r="CE87" i="8"/>
  <c r="CF87" i="8"/>
  <c r="CG87" i="8"/>
  <c r="CH87" i="8"/>
  <c r="CI87" i="8"/>
  <c r="CJ87" i="8"/>
  <c r="CC88" i="8"/>
  <c r="CD88" i="8"/>
  <c r="CE88" i="8"/>
  <c r="CF88" i="8"/>
  <c r="CG88" i="8"/>
  <c r="CH88" i="8"/>
  <c r="CI88" i="8"/>
  <c r="CJ88" i="8"/>
  <c r="CC89" i="8"/>
  <c r="CD89" i="8"/>
  <c r="CE89" i="8"/>
  <c r="CF89" i="8"/>
  <c r="CG89" i="8"/>
  <c r="CH89" i="8"/>
  <c r="CI89" i="8"/>
  <c r="CJ89" i="8"/>
  <c r="CC90" i="8"/>
  <c r="CD90" i="8"/>
  <c r="CE90" i="8"/>
  <c r="CF90" i="8"/>
  <c r="CG90" i="8"/>
  <c r="CH90" i="8"/>
  <c r="CI90" i="8"/>
  <c r="CJ90" i="8"/>
  <c r="CC91" i="8"/>
  <c r="CD91" i="8"/>
  <c r="CE91" i="8"/>
  <c r="CF91" i="8"/>
  <c r="CG91" i="8"/>
  <c r="CH91" i="8"/>
  <c r="CI91" i="8"/>
  <c r="CJ91" i="8"/>
  <c r="CC92" i="8"/>
  <c r="CD92" i="8"/>
  <c r="CE92" i="8"/>
  <c r="CF92" i="8"/>
  <c r="CG92" i="8"/>
  <c r="CH92" i="8"/>
  <c r="CI92" i="8"/>
  <c r="CJ92" i="8"/>
  <c r="CC93" i="8"/>
  <c r="CD93" i="8"/>
  <c r="CE93" i="8"/>
  <c r="CF93" i="8"/>
  <c r="CG93" i="8"/>
  <c r="CH93" i="8"/>
  <c r="CI93" i="8"/>
  <c r="CJ93" i="8"/>
  <c r="CC94" i="8"/>
  <c r="CD94" i="8"/>
  <c r="CE94" i="8"/>
  <c r="CF94" i="8"/>
  <c r="CG94" i="8"/>
  <c r="CH94" i="8"/>
  <c r="CI94" i="8"/>
  <c r="CJ94" i="8"/>
  <c r="CC95" i="8"/>
  <c r="CD95" i="8"/>
  <c r="CE95" i="8"/>
  <c r="CF95" i="8"/>
  <c r="CG95" i="8"/>
  <c r="CH95" i="8"/>
  <c r="CI95" i="8"/>
  <c r="CJ95" i="8"/>
  <c r="CC96" i="8"/>
  <c r="CD96" i="8"/>
  <c r="CE96" i="8"/>
  <c r="CF96" i="8"/>
  <c r="CG96" i="8"/>
  <c r="CH96" i="8"/>
  <c r="CI96" i="8"/>
  <c r="CJ96" i="8"/>
  <c r="CC97" i="8"/>
  <c r="CD97" i="8"/>
  <c r="CE97" i="8"/>
  <c r="CF97" i="8"/>
  <c r="CG97" i="8"/>
  <c r="CH97" i="8"/>
  <c r="CI97" i="8"/>
  <c r="CJ97" i="8"/>
  <c r="CC98" i="8"/>
  <c r="CD98" i="8"/>
  <c r="CE98" i="8"/>
  <c r="CF98" i="8"/>
  <c r="CG98" i="8"/>
  <c r="CH98" i="8"/>
  <c r="CI98" i="8"/>
  <c r="CJ98" i="8"/>
  <c r="CC99" i="8"/>
  <c r="CD99" i="8"/>
  <c r="CE99" i="8"/>
  <c r="CF99" i="8"/>
  <c r="CG99" i="8"/>
  <c r="CH99" i="8"/>
  <c r="CI99" i="8"/>
  <c r="CJ99" i="8"/>
  <c r="CC100" i="8"/>
  <c r="CD100" i="8"/>
  <c r="CE100" i="8"/>
  <c r="CF100" i="8"/>
  <c r="CG100" i="8"/>
  <c r="CH100" i="8"/>
  <c r="CI100" i="8"/>
  <c r="CJ100" i="8"/>
  <c r="CC101" i="8"/>
  <c r="CD101" i="8"/>
  <c r="CE101" i="8"/>
  <c r="CF101" i="8"/>
  <c r="CG101" i="8"/>
  <c r="CH101" i="8"/>
  <c r="CI101" i="8"/>
  <c r="CJ101" i="8"/>
  <c r="CC102" i="8"/>
  <c r="CD102" i="8"/>
  <c r="CE102" i="8"/>
  <c r="CF102" i="8"/>
  <c r="CG102" i="8"/>
  <c r="CH102" i="8"/>
  <c r="CI102" i="8"/>
  <c r="CJ102" i="8"/>
  <c r="CC103" i="8"/>
  <c r="CD103" i="8"/>
  <c r="CE103" i="8"/>
  <c r="CF103" i="8"/>
  <c r="CG103" i="8"/>
  <c r="CH103" i="8"/>
  <c r="CI103" i="8"/>
  <c r="CJ103" i="8"/>
  <c r="CC104" i="8"/>
  <c r="CD104" i="8"/>
  <c r="CE104" i="8"/>
  <c r="CF104" i="8"/>
  <c r="CG104" i="8"/>
  <c r="CH104" i="8"/>
  <c r="CI104" i="8"/>
  <c r="CJ104" i="8"/>
  <c r="CC105" i="8"/>
  <c r="CD105" i="8"/>
  <c r="CE105" i="8"/>
  <c r="CF105" i="8"/>
  <c r="CG105" i="8"/>
  <c r="CH105" i="8"/>
  <c r="CI105" i="8"/>
  <c r="CJ105" i="8"/>
  <c r="CD6" i="8"/>
  <c r="CE6" i="8"/>
  <c r="CF6" i="8"/>
  <c r="CG6" i="8"/>
  <c r="CH6" i="8"/>
  <c r="CI6" i="8"/>
  <c r="CJ6" i="8"/>
  <c r="CF1" i="8"/>
  <c r="CH1" i="8" s="1"/>
  <c r="CJ1" i="8" s="1"/>
  <c r="CG1" i="8"/>
  <c r="CI1" i="8"/>
  <c r="CE1" i="8"/>
  <c r="CC6" i="8"/>
  <c r="CB7" i="8"/>
  <c r="CB8" i="8"/>
  <c r="CB9" i="8"/>
  <c r="CB10" i="8"/>
  <c r="CB11" i="8"/>
  <c r="CB12" i="8"/>
  <c r="CB13" i="8"/>
  <c r="CB14" i="8"/>
  <c r="CB15" i="8"/>
  <c r="CB16" i="8"/>
  <c r="CB17" i="8"/>
  <c r="CB18" i="8"/>
  <c r="CB19" i="8"/>
  <c r="CB20" i="8"/>
  <c r="CB21" i="8"/>
  <c r="CB22" i="8"/>
  <c r="CB23" i="8"/>
  <c r="CB24" i="8"/>
  <c r="CB25" i="8"/>
  <c r="CB26" i="8"/>
  <c r="CB27" i="8"/>
  <c r="CB28" i="8"/>
  <c r="CB29" i="8"/>
  <c r="CB30" i="8"/>
  <c r="CB31" i="8"/>
  <c r="CB32" i="8"/>
  <c r="CB33" i="8"/>
  <c r="CB34" i="8"/>
  <c r="CB35" i="8"/>
  <c r="CB36" i="8"/>
  <c r="CB37" i="8"/>
  <c r="CB38" i="8"/>
  <c r="CB39" i="8"/>
  <c r="CB40" i="8"/>
  <c r="CB41" i="8"/>
  <c r="CB42" i="8"/>
  <c r="CB43" i="8"/>
  <c r="CB44" i="8"/>
  <c r="CB45" i="8"/>
  <c r="CB46" i="8"/>
  <c r="CB47" i="8"/>
  <c r="CB48" i="8"/>
  <c r="CB49" i="8"/>
  <c r="CB50" i="8"/>
  <c r="CB51" i="8"/>
  <c r="CB52" i="8"/>
  <c r="CB53" i="8"/>
  <c r="CB54" i="8"/>
  <c r="CB55" i="8"/>
  <c r="CB56" i="8"/>
  <c r="CB57" i="8"/>
  <c r="CB58" i="8"/>
  <c r="CB59" i="8"/>
  <c r="CB60" i="8"/>
  <c r="CB61" i="8"/>
  <c r="CB62" i="8"/>
  <c r="CB63" i="8"/>
  <c r="CB64" i="8"/>
  <c r="CB65" i="8"/>
  <c r="CB66" i="8"/>
  <c r="CB67" i="8"/>
  <c r="CB68" i="8"/>
  <c r="CB69" i="8"/>
  <c r="CB70" i="8"/>
  <c r="CB71" i="8"/>
  <c r="CB72" i="8"/>
  <c r="CB73" i="8"/>
  <c r="CB74" i="8"/>
  <c r="CB75" i="8"/>
  <c r="CB76" i="8"/>
  <c r="CB77" i="8"/>
  <c r="CB78" i="8"/>
  <c r="CB79" i="8"/>
  <c r="CB80" i="8"/>
  <c r="CB81" i="8"/>
  <c r="CB82" i="8"/>
  <c r="CB83" i="8"/>
  <c r="CB84" i="8"/>
  <c r="CB85" i="8"/>
  <c r="CB86" i="8"/>
  <c r="CB87" i="8"/>
  <c r="CB88" i="8"/>
  <c r="CB89" i="8"/>
  <c r="CB90" i="8"/>
  <c r="CB91" i="8"/>
  <c r="CB92" i="8"/>
  <c r="CB93" i="8"/>
  <c r="CB94" i="8"/>
  <c r="CB95" i="8"/>
  <c r="CB96" i="8"/>
  <c r="CB97" i="8"/>
  <c r="CB98" i="8"/>
  <c r="CB99" i="8"/>
  <c r="CB100" i="8"/>
  <c r="CB101" i="8"/>
  <c r="CB102" i="8"/>
  <c r="CB103" i="8"/>
  <c r="CB104" i="8"/>
  <c r="CB105" i="8"/>
  <c r="CB6" i="8"/>
  <c r="B9" i="12"/>
  <c r="C9" i="12"/>
  <c r="D9" i="12"/>
  <c r="E9" i="12"/>
  <c r="F9" i="12"/>
  <c r="G9" i="12"/>
  <c r="H9" i="12"/>
  <c r="I9" i="12"/>
  <c r="J9" i="12"/>
  <c r="B10" i="12"/>
  <c r="C10" i="12"/>
  <c r="D10" i="12"/>
  <c r="E10" i="12"/>
  <c r="F10" i="12"/>
  <c r="G10" i="12"/>
  <c r="H10" i="12"/>
  <c r="I10" i="12"/>
  <c r="J10" i="12"/>
  <c r="B11" i="12"/>
  <c r="C11" i="12"/>
  <c r="D11" i="12"/>
  <c r="E11" i="12"/>
  <c r="F11" i="12"/>
  <c r="G11" i="12"/>
  <c r="H11" i="12"/>
  <c r="I11" i="12"/>
  <c r="J11" i="12"/>
  <c r="B12" i="12"/>
  <c r="C12" i="12"/>
  <c r="D12" i="12"/>
  <c r="E12" i="12"/>
  <c r="F12" i="12"/>
  <c r="G12" i="12"/>
  <c r="H12" i="12"/>
  <c r="I12" i="12"/>
  <c r="J12" i="12"/>
  <c r="B13" i="12"/>
  <c r="C13" i="12"/>
  <c r="D13" i="12"/>
  <c r="E13" i="12"/>
  <c r="F13" i="12"/>
  <c r="G13" i="12"/>
  <c r="H13" i="12"/>
  <c r="I13" i="12"/>
  <c r="J13" i="12"/>
  <c r="B14" i="12"/>
  <c r="C14" i="12"/>
  <c r="D14" i="12"/>
  <c r="E14" i="12"/>
  <c r="F14" i="12"/>
  <c r="G14" i="12"/>
  <c r="H14" i="12"/>
  <c r="I14" i="12"/>
  <c r="J14" i="12"/>
  <c r="B15" i="12"/>
  <c r="C15" i="12"/>
  <c r="D15" i="12"/>
  <c r="E15" i="12"/>
  <c r="F15" i="12"/>
  <c r="G15" i="12"/>
  <c r="H15" i="12"/>
  <c r="I15" i="12"/>
  <c r="J15" i="12"/>
  <c r="B16" i="12"/>
  <c r="C16" i="12"/>
  <c r="D16" i="12"/>
  <c r="E16" i="12"/>
  <c r="F16" i="12"/>
  <c r="G16" i="12"/>
  <c r="H16" i="12"/>
  <c r="I16" i="12"/>
  <c r="J16" i="12"/>
  <c r="B17" i="12"/>
  <c r="C17" i="12"/>
  <c r="D17" i="12"/>
  <c r="E17" i="12"/>
  <c r="F17" i="12"/>
  <c r="G17" i="12"/>
  <c r="H17" i="12"/>
  <c r="I17" i="12"/>
  <c r="J17" i="12"/>
  <c r="B18" i="12"/>
  <c r="C18" i="12"/>
  <c r="D18" i="12"/>
  <c r="E18" i="12"/>
  <c r="F18" i="12"/>
  <c r="G18" i="12"/>
  <c r="H18" i="12"/>
  <c r="I18" i="12"/>
  <c r="J18" i="12"/>
  <c r="B19" i="12"/>
  <c r="C19" i="12"/>
  <c r="D19" i="12"/>
  <c r="E19" i="12"/>
  <c r="F19" i="12"/>
  <c r="G19" i="12"/>
  <c r="H19" i="12"/>
  <c r="I19" i="12"/>
  <c r="J19" i="12"/>
  <c r="B20" i="12"/>
  <c r="C20" i="12"/>
  <c r="D20" i="12"/>
  <c r="E20" i="12"/>
  <c r="F20" i="12"/>
  <c r="G20" i="12"/>
  <c r="H20" i="12"/>
  <c r="I20" i="12"/>
  <c r="J20" i="12"/>
  <c r="B21" i="12"/>
  <c r="C21" i="12"/>
  <c r="D21" i="12"/>
  <c r="E21" i="12"/>
  <c r="F21" i="12"/>
  <c r="G21" i="12"/>
  <c r="H21" i="12"/>
  <c r="I21" i="12"/>
  <c r="J21" i="12"/>
  <c r="B22" i="12"/>
  <c r="C22" i="12"/>
  <c r="D22" i="12"/>
  <c r="E22" i="12"/>
  <c r="F22" i="12"/>
  <c r="G22" i="12"/>
  <c r="H22" i="12"/>
  <c r="I22" i="12"/>
  <c r="J22" i="12"/>
  <c r="B23" i="12"/>
  <c r="C23" i="12"/>
  <c r="D23" i="12"/>
  <c r="E23" i="12"/>
  <c r="F23" i="12"/>
  <c r="G23" i="12"/>
  <c r="H23" i="12"/>
  <c r="I23" i="12"/>
  <c r="J23" i="12"/>
  <c r="B24" i="12"/>
  <c r="C24" i="12"/>
  <c r="D24" i="12"/>
  <c r="E24" i="12"/>
  <c r="F24" i="12"/>
  <c r="G24" i="12"/>
  <c r="H24" i="12"/>
  <c r="I24" i="12"/>
  <c r="J24" i="12"/>
  <c r="B25" i="12"/>
  <c r="C25" i="12"/>
  <c r="D25" i="12"/>
  <c r="E25" i="12"/>
  <c r="F25" i="12"/>
  <c r="G25" i="12"/>
  <c r="H25" i="12"/>
  <c r="I25" i="12"/>
  <c r="J25" i="12"/>
  <c r="B26" i="12"/>
  <c r="C26" i="12"/>
  <c r="D26" i="12"/>
  <c r="E26" i="12"/>
  <c r="F26" i="12"/>
  <c r="G26" i="12"/>
  <c r="H26" i="12"/>
  <c r="I26" i="12"/>
  <c r="J26" i="12"/>
  <c r="B27" i="12"/>
  <c r="C27" i="12"/>
  <c r="D27" i="12"/>
  <c r="E27" i="12"/>
  <c r="F27" i="12"/>
  <c r="G27" i="12"/>
  <c r="H27" i="12"/>
  <c r="I27" i="12"/>
  <c r="J27" i="12"/>
  <c r="B28" i="12"/>
  <c r="C28" i="12"/>
  <c r="D28" i="12"/>
  <c r="E28" i="12"/>
  <c r="F28" i="12"/>
  <c r="G28" i="12"/>
  <c r="H28" i="12"/>
  <c r="I28" i="12"/>
  <c r="J28" i="12"/>
  <c r="B29" i="12"/>
  <c r="C29" i="12"/>
  <c r="D29" i="12"/>
  <c r="E29" i="12"/>
  <c r="F29" i="12"/>
  <c r="G29" i="12"/>
  <c r="H29" i="12"/>
  <c r="I29" i="12"/>
  <c r="J29" i="12"/>
  <c r="B30" i="12"/>
  <c r="C30" i="12"/>
  <c r="D30" i="12"/>
  <c r="E30" i="12"/>
  <c r="F30" i="12"/>
  <c r="G30" i="12"/>
  <c r="H30" i="12"/>
  <c r="I30" i="12"/>
  <c r="J30" i="12"/>
  <c r="B31" i="12"/>
  <c r="C31" i="12"/>
  <c r="D31" i="12"/>
  <c r="E31" i="12"/>
  <c r="F31" i="12"/>
  <c r="G31" i="12"/>
  <c r="H31" i="12"/>
  <c r="I31" i="12"/>
  <c r="J31" i="12"/>
  <c r="B32" i="12"/>
  <c r="C32" i="12"/>
  <c r="D32" i="12"/>
  <c r="E32" i="12"/>
  <c r="F32" i="12"/>
  <c r="G32" i="12"/>
  <c r="H32" i="12"/>
  <c r="I32" i="12"/>
  <c r="J32" i="12"/>
  <c r="B33" i="12"/>
  <c r="C33" i="12"/>
  <c r="D33" i="12"/>
  <c r="E33" i="12"/>
  <c r="F33" i="12"/>
  <c r="G33" i="12"/>
  <c r="H33" i="12"/>
  <c r="I33" i="12"/>
  <c r="J33" i="12"/>
  <c r="B34" i="12"/>
  <c r="C34" i="12"/>
  <c r="D34" i="12"/>
  <c r="E34" i="12"/>
  <c r="F34" i="12"/>
  <c r="G34" i="12"/>
  <c r="H34" i="12"/>
  <c r="I34" i="12"/>
  <c r="J34" i="12"/>
  <c r="B35" i="12"/>
  <c r="C35" i="12"/>
  <c r="D35" i="12"/>
  <c r="E35" i="12"/>
  <c r="F35" i="12"/>
  <c r="G35" i="12"/>
  <c r="H35" i="12"/>
  <c r="I35" i="12"/>
  <c r="J35" i="12"/>
  <c r="B36" i="12"/>
  <c r="C36" i="12"/>
  <c r="D36" i="12"/>
  <c r="E36" i="12"/>
  <c r="F36" i="12"/>
  <c r="G36" i="12"/>
  <c r="H36" i="12"/>
  <c r="I36" i="12"/>
  <c r="J36" i="12"/>
  <c r="B37" i="12"/>
  <c r="C37" i="12"/>
  <c r="D37" i="12"/>
  <c r="E37" i="12"/>
  <c r="F37" i="12"/>
  <c r="G37" i="12"/>
  <c r="H37" i="12"/>
  <c r="I37" i="12"/>
  <c r="J37" i="12"/>
  <c r="B38" i="12"/>
  <c r="C38" i="12"/>
  <c r="D38" i="12"/>
  <c r="E38" i="12"/>
  <c r="F38" i="12"/>
  <c r="G38" i="12"/>
  <c r="H38" i="12"/>
  <c r="I38" i="12"/>
  <c r="J38" i="12"/>
  <c r="B39" i="12"/>
  <c r="C39" i="12"/>
  <c r="D39" i="12"/>
  <c r="E39" i="12"/>
  <c r="F39" i="12"/>
  <c r="G39" i="12"/>
  <c r="H39" i="12"/>
  <c r="I39" i="12"/>
  <c r="J39" i="12"/>
  <c r="B40" i="12"/>
  <c r="C40" i="12"/>
  <c r="D40" i="12"/>
  <c r="E40" i="12"/>
  <c r="F40" i="12"/>
  <c r="G40" i="12"/>
  <c r="H40" i="12"/>
  <c r="I40" i="12"/>
  <c r="J40" i="12"/>
  <c r="B41" i="12"/>
  <c r="C41" i="12"/>
  <c r="D41" i="12"/>
  <c r="E41" i="12"/>
  <c r="F41" i="12"/>
  <c r="G41" i="12"/>
  <c r="H41" i="12"/>
  <c r="I41" i="12"/>
  <c r="J41" i="12"/>
  <c r="B42" i="12"/>
  <c r="C42" i="12"/>
  <c r="D42" i="12"/>
  <c r="E42" i="12"/>
  <c r="F42" i="12"/>
  <c r="G42" i="12"/>
  <c r="H42" i="12"/>
  <c r="I42" i="12"/>
  <c r="J42" i="12"/>
  <c r="B43" i="12"/>
  <c r="C43" i="12"/>
  <c r="D43" i="12"/>
  <c r="E43" i="12"/>
  <c r="F43" i="12"/>
  <c r="G43" i="12"/>
  <c r="H43" i="12"/>
  <c r="I43" i="12"/>
  <c r="J43" i="12"/>
  <c r="B44" i="12"/>
  <c r="C44" i="12"/>
  <c r="D44" i="12"/>
  <c r="E44" i="12"/>
  <c r="F44" i="12"/>
  <c r="G44" i="12"/>
  <c r="H44" i="12"/>
  <c r="I44" i="12"/>
  <c r="J44" i="12"/>
  <c r="B45" i="12"/>
  <c r="C45" i="12"/>
  <c r="D45" i="12"/>
  <c r="E45" i="12"/>
  <c r="F45" i="12"/>
  <c r="G45" i="12"/>
  <c r="H45" i="12"/>
  <c r="I45" i="12"/>
  <c r="J45" i="12"/>
  <c r="B46" i="12"/>
  <c r="C46" i="12"/>
  <c r="D46" i="12"/>
  <c r="E46" i="12"/>
  <c r="F46" i="12"/>
  <c r="G46" i="12"/>
  <c r="H46" i="12"/>
  <c r="I46" i="12"/>
  <c r="J46" i="12"/>
  <c r="B47" i="12"/>
  <c r="C47" i="12"/>
  <c r="D47" i="12"/>
  <c r="E47" i="12"/>
  <c r="F47" i="12"/>
  <c r="G47" i="12"/>
  <c r="H47" i="12"/>
  <c r="I47" i="12"/>
  <c r="J47" i="12"/>
  <c r="B48" i="12"/>
  <c r="C48" i="12"/>
  <c r="D48" i="12"/>
  <c r="E48" i="12"/>
  <c r="F48" i="12"/>
  <c r="G48" i="12"/>
  <c r="H48" i="12"/>
  <c r="I48" i="12"/>
  <c r="J48" i="12"/>
  <c r="B49" i="12"/>
  <c r="C49" i="12"/>
  <c r="D49" i="12"/>
  <c r="E49" i="12"/>
  <c r="F49" i="12"/>
  <c r="G49" i="12"/>
  <c r="H49" i="12"/>
  <c r="I49" i="12"/>
  <c r="J49" i="12"/>
  <c r="B50" i="12"/>
  <c r="C50" i="12"/>
  <c r="D50" i="12"/>
  <c r="E50" i="12"/>
  <c r="F50" i="12"/>
  <c r="G50" i="12"/>
  <c r="H50" i="12"/>
  <c r="I50" i="12"/>
  <c r="J50" i="12"/>
  <c r="B51" i="12"/>
  <c r="C51" i="12"/>
  <c r="D51" i="12"/>
  <c r="E51" i="12"/>
  <c r="F51" i="12"/>
  <c r="G51" i="12"/>
  <c r="H51" i="12"/>
  <c r="I51" i="12"/>
  <c r="J51" i="12"/>
  <c r="B52" i="12"/>
  <c r="C52" i="12"/>
  <c r="D52" i="12"/>
  <c r="E52" i="12"/>
  <c r="F52" i="12"/>
  <c r="G52" i="12"/>
  <c r="H52" i="12"/>
  <c r="I52" i="12"/>
  <c r="J52" i="12"/>
  <c r="B53" i="12"/>
  <c r="C53" i="12"/>
  <c r="D53" i="12"/>
  <c r="E53" i="12"/>
  <c r="F53" i="12"/>
  <c r="G53" i="12"/>
  <c r="H53" i="12"/>
  <c r="I53" i="12"/>
  <c r="J53" i="12"/>
  <c r="B54" i="12"/>
  <c r="C54" i="12"/>
  <c r="D54" i="12"/>
  <c r="E54" i="12"/>
  <c r="F54" i="12"/>
  <c r="G54" i="12"/>
  <c r="H54" i="12"/>
  <c r="I54" i="12"/>
  <c r="J54" i="12"/>
  <c r="B55" i="12"/>
  <c r="C55" i="12"/>
  <c r="D55" i="12"/>
  <c r="E55" i="12"/>
  <c r="F55" i="12"/>
  <c r="G55" i="12"/>
  <c r="H55" i="12"/>
  <c r="I55" i="12"/>
  <c r="J55" i="12"/>
  <c r="B56" i="12"/>
  <c r="C56" i="12"/>
  <c r="D56" i="12"/>
  <c r="E56" i="12"/>
  <c r="F56" i="12"/>
  <c r="G56" i="12"/>
  <c r="H56" i="12"/>
  <c r="I56" i="12"/>
  <c r="J56" i="12"/>
  <c r="B57" i="12"/>
  <c r="C57" i="12"/>
  <c r="D57" i="12"/>
  <c r="E57" i="12"/>
  <c r="F57" i="12"/>
  <c r="G57" i="12"/>
  <c r="H57" i="12"/>
  <c r="I57" i="12"/>
  <c r="J57" i="12"/>
  <c r="B58" i="12"/>
  <c r="C58" i="12"/>
  <c r="D58" i="12"/>
  <c r="E58" i="12"/>
  <c r="F58" i="12"/>
  <c r="G58" i="12"/>
  <c r="H58" i="12"/>
  <c r="I58" i="12"/>
  <c r="J58" i="12"/>
  <c r="B59" i="12"/>
  <c r="C59" i="12"/>
  <c r="D59" i="12"/>
  <c r="E59" i="12"/>
  <c r="F59" i="12"/>
  <c r="G59" i="12"/>
  <c r="H59" i="12"/>
  <c r="I59" i="12"/>
  <c r="J59" i="12"/>
  <c r="B60" i="12"/>
  <c r="C60" i="12"/>
  <c r="D60" i="12"/>
  <c r="E60" i="12"/>
  <c r="F60" i="12"/>
  <c r="G60" i="12"/>
  <c r="H60" i="12"/>
  <c r="I60" i="12"/>
  <c r="J60" i="12"/>
  <c r="B61" i="12"/>
  <c r="C61" i="12"/>
  <c r="D61" i="12"/>
  <c r="E61" i="12"/>
  <c r="F61" i="12"/>
  <c r="G61" i="12"/>
  <c r="H61" i="12"/>
  <c r="I61" i="12"/>
  <c r="J61" i="12"/>
  <c r="B62" i="12"/>
  <c r="C62" i="12"/>
  <c r="D62" i="12"/>
  <c r="E62" i="12"/>
  <c r="F62" i="12"/>
  <c r="G62" i="12"/>
  <c r="H62" i="12"/>
  <c r="I62" i="12"/>
  <c r="J62" i="12"/>
  <c r="B64" i="12"/>
  <c r="C64" i="12"/>
  <c r="D64" i="12"/>
  <c r="E64" i="12"/>
  <c r="F64" i="12"/>
  <c r="G64" i="12"/>
  <c r="H64" i="12"/>
  <c r="I64" i="12"/>
  <c r="J64" i="12"/>
  <c r="B65" i="12"/>
  <c r="C65" i="12"/>
  <c r="D65" i="12"/>
  <c r="E65" i="12"/>
  <c r="F65" i="12"/>
  <c r="G65" i="12"/>
  <c r="H65" i="12"/>
  <c r="I65" i="12"/>
  <c r="J65" i="12"/>
  <c r="B66" i="12"/>
  <c r="C66" i="12"/>
  <c r="D66" i="12"/>
  <c r="E66" i="12"/>
  <c r="F66" i="12"/>
  <c r="G66" i="12"/>
  <c r="H66" i="12"/>
  <c r="I66" i="12"/>
  <c r="J66" i="12"/>
  <c r="B67" i="12"/>
  <c r="C67" i="12"/>
  <c r="D67" i="12"/>
  <c r="E67" i="12"/>
  <c r="F67" i="12"/>
  <c r="G67" i="12"/>
  <c r="H67" i="12"/>
  <c r="I67" i="12"/>
  <c r="J67" i="12"/>
  <c r="B68" i="12"/>
  <c r="C68" i="12"/>
  <c r="D68" i="12"/>
  <c r="E68" i="12"/>
  <c r="F68" i="12"/>
  <c r="G68" i="12"/>
  <c r="H68" i="12"/>
  <c r="I68" i="12"/>
  <c r="J68" i="12"/>
  <c r="B69" i="12"/>
  <c r="C69" i="12"/>
  <c r="D69" i="12"/>
  <c r="E69" i="12"/>
  <c r="F69" i="12"/>
  <c r="G69" i="12"/>
  <c r="H69" i="12"/>
  <c r="I69" i="12"/>
  <c r="J69" i="12"/>
  <c r="B70" i="12"/>
  <c r="C70" i="12"/>
  <c r="D70" i="12"/>
  <c r="E70" i="12"/>
  <c r="F70" i="12"/>
  <c r="G70" i="12"/>
  <c r="H70" i="12"/>
  <c r="I70" i="12"/>
  <c r="J70" i="12"/>
  <c r="B71" i="12"/>
  <c r="C71" i="12"/>
  <c r="D71" i="12"/>
  <c r="E71" i="12"/>
  <c r="F71" i="12"/>
  <c r="G71" i="12"/>
  <c r="H71" i="12"/>
  <c r="I71" i="12"/>
  <c r="J71" i="12"/>
  <c r="B72" i="12"/>
  <c r="C72" i="12"/>
  <c r="D72" i="12"/>
  <c r="E72" i="12"/>
  <c r="F72" i="12"/>
  <c r="G72" i="12"/>
  <c r="H72" i="12"/>
  <c r="I72" i="12"/>
  <c r="J72" i="12"/>
  <c r="B73" i="12"/>
  <c r="C73" i="12"/>
  <c r="D73" i="12"/>
  <c r="E73" i="12"/>
  <c r="F73" i="12"/>
  <c r="G73" i="12"/>
  <c r="H73" i="12"/>
  <c r="I73" i="12"/>
  <c r="J73" i="12"/>
  <c r="B74" i="12"/>
  <c r="C74" i="12"/>
  <c r="D74" i="12"/>
  <c r="E74" i="12"/>
  <c r="F74" i="12"/>
  <c r="G74" i="12"/>
  <c r="H74" i="12"/>
  <c r="I74" i="12"/>
  <c r="J74" i="12"/>
  <c r="B75" i="12"/>
  <c r="C75" i="12"/>
  <c r="D75" i="12"/>
  <c r="E75" i="12"/>
  <c r="F75" i="12"/>
  <c r="G75" i="12"/>
  <c r="H75" i="12"/>
  <c r="I75" i="12"/>
  <c r="J75" i="12"/>
  <c r="B76" i="12"/>
  <c r="C76" i="12"/>
  <c r="D76" i="12"/>
  <c r="E76" i="12"/>
  <c r="F76" i="12"/>
  <c r="G76" i="12"/>
  <c r="H76" i="12"/>
  <c r="I76" i="12"/>
  <c r="J76" i="12"/>
  <c r="B77" i="12"/>
  <c r="C77" i="12"/>
  <c r="D77" i="12"/>
  <c r="E77" i="12"/>
  <c r="F77" i="12"/>
  <c r="G77" i="12"/>
  <c r="H77" i="12"/>
  <c r="I77" i="12"/>
  <c r="J77" i="12"/>
  <c r="B78" i="12"/>
  <c r="C78" i="12"/>
  <c r="D78" i="12"/>
  <c r="E78" i="12"/>
  <c r="F78" i="12"/>
  <c r="G78" i="12"/>
  <c r="H78" i="12"/>
  <c r="I78" i="12"/>
  <c r="J78" i="12"/>
  <c r="B79" i="12"/>
  <c r="C79" i="12"/>
  <c r="D79" i="12"/>
  <c r="E79" i="12"/>
  <c r="F79" i="12"/>
  <c r="G79" i="12"/>
  <c r="H79" i="12"/>
  <c r="I79" i="12"/>
  <c r="J79" i="12"/>
  <c r="B80" i="12"/>
  <c r="C80" i="12"/>
  <c r="D80" i="12"/>
  <c r="E80" i="12"/>
  <c r="F80" i="12"/>
  <c r="G80" i="12"/>
  <c r="H80" i="12"/>
  <c r="I80" i="12"/>
  <c r="J80" i="12"/>
  <c r="B81" i="12"/>
  <c r="C81" i="12"/>
  <c r="D81" i="12"/>
  <c r="E81" i="12"/>
  <c r="F81" i="12"/>
  <c r="G81" i="12"/>
  <c r="H81" i="12"/>
  <c r="I81" i="12"/>
  <c r="J81" i="12"/>
  <c r="B82" i="12"/>
  <c r="C82" i="12"/>
  <c r="D82" i="12"/>
  <c r="E82" i="12"/>
  <c r="F82" i="12"/>
  <c r="G82" i="12"/>
  <c r="H82" i="12"/>
  <c r="I82" i="12"/>
  <c r="J82" i="12"/>
  <c r="B83" i="12"/>
  <c r="C83" i="12"/>
  <c r="D83" i="12"/>
  <c r="E83" i="12"/>
  <c r="F83" i="12"/>
  <c r="G83" i="12"/>
  <c r="H83" i="12"/>
  <c r="I83" i="12"/>
  <c r="J83" i="12"/>
  <c r="B84" i="12"/>
  <c r="C84" i="12"/>
  <c r="D84" i="12"/>
  <c r="E84" i="12"/>
  <c r="F84" i="12"/>
  <c r="G84" i="12"/>
  <c r="H84" i="12"/>
  <c r="I84" i="12"/>
  <c r="J84" i="12"/>
  <c r="B85" i="12"/>
  <c r="C85" i="12"/>
  <c r="D85" i="12"/>
  <c r="E85" i="12"/>
  <c r="F85" i="12"/>
  <c r="G85" i="12"/>
  <c r="H85" i="12"/>
  <c r="I85" i="12"/>
  <c r="J85" i="12"/>
  <c r="B86" i="12"/>
  <c r="C86" i="12"/>
  <c r="D86" i="12"/>
  <c r="E86" i="12"/>
  <c r="F86" i="12"/>
  <c r="G86" i="12"/>
  <c r="H86" i="12"/>
  <c r="I86" i="12"/>
  <c r="J86" i="12"/>
  <c r="B87" i="12"/>
  <c r="C87" i="12"/>
  <c r="D87" i="12"/>
  <c r="E87" i="12"/>
  <c r="F87" i="12"/>
  <c r="G87" i="12"/>
  <c r="H87" i="12"/>
  <c r="I87" i="12"/>
  <c r="J87" i="12"/>
  <c r="B88" i="12"/>
  <c r="C88" i="12"/>
  <c r="D88" i="12"/>
  <c r="E88" i="12"/>
  <c r="F88" i="12"/>
  <c r="G88" i="12"/>
  <c r="H88" i="12"/>
  <c r="I88" i="12"/>
  <c r="J88" i="12"/>
  <c r="B89" i="12"/>
  <c r="C89" i="12"/>
  <c r="D89" i="12"/>
  <c r="E89" i="12"/>
  <c r="F89" i="12"/>
  <c r="G89" i="12"/>
  <c r="H89" i="12"/>
  <c r="I89" i="12"/>
  <c r="J89" i="12"/>
  <c r="B90" i="12"/>
  <c r="C90" i="12"/>
  <c r="D90" i="12"/>
  <c r="E90" i="12"/>
  <c r="F90" i="12"/>
  <c r="G90" i="12"/>
  <c r="H90" i="12"/>
  <c r="I90" i="12"/>
  <c r="J90" i="12"/>
  <c r="B91" i="12"/>
  <c r="C91" i="12"/>
  <c r="D91" i="12"/>
  <c r="E91" i="12"/>
  <c r="F91" i="12"/>
  <c r="G91" i="12"/>
  <c r="H91" i="12"/>
  <c r="I91" i="12"/>
  <c r="J91" i="12"/>
  <c r="B92" i="12"/>
  <c r="C92" i="12"/>
  <c r="D92" i="12"/>
  <c r="E92" i="12"/>
  <c r="F92" i="12"/>
  <c r="G92" i="12"/>
  <c r="H92" i="12"/>
  <c r="I92" i="12"/>
  <c r="J92" i="12"/>
  <c r="B93" i="12"/>
  <c r="C93" i="12"/>
  <c r="D93" i="12"/>
  <c r="E93" i="12"/>
  <c r="F93" i="12"/>
  <c r="G93" i="12"/>
  <c r="H93" i="12"/>
  <c r="I93" i="12"/>
  <c r="J93" i="12"/>
  <c r="B94" i="12"/>
  <c r="C94" i="12"/>
  <c r="D94" i="12"/>
  <c r="E94" i="12"/>
  <c r="F94" i="12"/>
  <c r="G94" i="12"/>
  <c r="H94" i="12"/>
  <c r="I94" i="12"/>
  <c r="J94" i="12"/>
  <c r="B95" i="12"/>
  <c r="C95" i="12"/>
  <c r="D95" i="12"/>
  <c r="E95" i="12"/>
  <c r="F95" i="12"/>
  <c r="G95" i="12"/>
  <c r="H95" i="12"/>
  <c r="I95" i="12"/>
  <c r="J95" i="12"/>
  <c r="B96" i="12"/>
  <c r="C96" i="12"/>
  <c r="D96" i="12"/>
  <c r="E96" i="12"/>
  <c r="F96" i="12"/>
  <c r="G96" i="12"/>
  <c r="H96" i="12"/>
  <c r="I96" i="12"/>
  <c r="J96" i="12"/>
  <c r="B97" i="12"/>
  <c r="C97" i="12"/>
  <c r="D97" i="12"/>
  <c r="E97" i="12"/>
  <c r="F97" i="12"/>
  <c r="G97" i="12"/>
  <c r="H97" i="12"/>
  <c r="I97" i="12"/>
  <c r="J97" i="12"/>
  <c r="B98" i="12"/>
  <c r="C98" i="12"/>
  <c r="D98" i="12"/>
  <c r="E98" i="12"/>
  <c r="F98" i="12"/>
  <c r="G98" i="12"/>
  <c r="H98" i="12"/>
  <c r="I98" i="12"/>
  <c r="J98" i="12"/>
  <c r="B99" i="12"/>
  <c r="C99" i="12"/>
  <c r="D99" i="12"/>
  <c r="E99" i="12"/>
  <c r="F99" i="12"/>
  <c r="G99" i="12"/>
  <c r="H99" i="12"/>
  <c r="I99" i="12"/>
  <c r="J99" i="12"/>
  <c r="B100" i="12"/>
  <c r="C100" i="12"/>
  <c r="D100" i="12"/>
  <c r="E100" i="12"/>
  <c r="F100" i="12"/>
  <c r="G100" i="12"/>
  <c r="H100" i="12"/>
  <c r="I100" i="12"/>
  <c r="J100" i="12"/>
  <c r="B101" i="12"/>
  <c r="C101" i="12"/>
  <c r="D101" i="12"/>
  <c r="E101" i="12"/>
  <c r="F101" i="12"/>
  <c r="G101" i="12"/>
  <c r="H101" i="12"/>
  <c r="I101" i="12"/>
  <c r="J101" i="12"/>
  <c r="B102" i="12"/>
  <c r="C102" i="12"/>
  <c r="D102" i="12"/>
  <c r="E102" i="12"/>
  <c r="F102" i="12"/>
  <c r="G102" i="12"/>
  <c r="H102" i="12"/>
  <c r="I102" i="12"/>
  <c r="J102" i="12"/>
  <c r="B103" i="12"/>
  <c r="C103" i="12"/>
  <c r="D103" i="12"/>
  <c r="E103" i="12"/>
  <c r="F103" i="12"/>
  <c r="G103" i="12"/>
  <c r="H103" i="12"/>
  <c r="I103" i="12"/>
  <c r="J103" i="12"/>
  <c r="B104" i="12"/>
  <c r="C104" i="12"/>
  <c r="D104" i="12"/>
  <c r="E104" i="12"/>
  <c r="F104" i="12"/>
  <c r="G104" i="12"/>
  <c r="H104" i="12"/>
  <c r="I104" i="12"/>
  <c r="J104" i="12"/>
  <c r="BR7" i="8" a="1"/>
  <c r="BR7" i="8" s="1"/>
  <c r="BS7" i="8" a="1"/>
  <c r="BS7" i="8"/>
  <c r="BT7" i="8" a="1"/>
  <c r="BT7" i="8" s="1"/>
  <c r="BU7" i="8" a="1"/>
  <c r="BU7" i="8"/>
  <c r="BV7" i="8" a="1"/>
  <c r="BV7" i="8"/>
  <c r="BW7" i="8" a="1"/>
  <c r="BW7" i="8"/>
  <c r="BX7" i="8" a="1"/>
  <c r="BX7" i="8"/>
  <c r="BY7" i="8" a="1"/>
  <c r="BY7" i="8"/>
  <c r="BZ7" i="8" a="1"/>
  <c r="BZ7" i="8" s="1"/>
  <c r="BR8" i="8" a="1"/>
  <c r="BR8" i="8"/>
  <c r="BS8" i="8" a="1"/>
  <c r="BS8" i="8"/>
  <c r="BT8" i="8" a="1"/>
  <c r="BT8" i="8" s="1"/>
  <c r="BU8" i="8" a="1"/>
  <c r="BU8" i="8"/>
  <c r="BV8" i="8" a="1"/>
  <c r="BV8" i="8" s="1"/>
  <c r="BW8" i="8" a="1"/>
  <c r="BW8" i="8"/>
  <c r="BX8" i="8" a="1"/>
  <c r="BX8" i="8"/>
  <c r="BY8" i="8" a="1"/>
  <c r="BY8" i="8" s="1"/>
  <c r="BZ8" i="8" a="1"/>
  <c r="BZ8" i="8" s="1"/>
  <c r="BR9" i="8" a="1"/>
  <c r="BR9" i="8"/>
  <c r="BS9" i="8" a="1"/>
  <c r="BS9" i="8" s="1"/>
  <c r="BT9" i="8" a="1"/>
  <c r="BT9" i="8"/>
  <c r="BU9" i="8" a="1"/>
  <c r="BU9" i="8"/>
  <c r="BV9" i="8" a="1"/>
  <c r="BV9" i="8"/>
  <c r="BW9" i="8" a="1"/>
  <c r="BW9" i="8"/>
  <c r="BX9" i="8" a="1"/>
  <c r="BX9" i="8" s="1"/>
  <c r="BY9" i="8" a="1"/>
  <c r="BY9" i="8"/>
  <c r="BZ9" i="8" a="1"/>
  <c r="BZ9" i="8"/>
  <c r="BR10" i="8" a="1"/>
  <c r="BR10" i="8"/>
  <c r="BS10" i="8" a="1"/>
  <c r="BS10" i="8" s="1"/>
  <c r="BT10" i="8" a="1"/>
  <c r="BT10" i="8"/>
  <c r="BU10" i="8" a="1"/>
  <c r="BU10" i="8" s="1"/>
  <c r="BV10" i="8" a="1"/>
  <c r="BV10" i="8"/>
  <c r="BW10" i="8" a="1"/>
  <c r="BW10" i="8" s="1"/>
  <c r="BX10" i="8" a="1"/>
  <c r="BX10" i="8"/>
  <c r="BY10" i="8" a="1"/>
  <c r="BY10" i="8" s="1"/>
  <c r="BZ10" i="8" a="1"/>
  <c r="BZ10" i="8"/>
  <c r="BR11" i="8" a="1"/>
  <c r="BR11" i="8" s="1"/>
  <c r="BS11" i="8" a="1"/>
  <c r="BS11" i="8"/>
  <c r="BT11" i="8" a="1"/>
  <c r="BT11" i="8"/>
  <c r="BU11" i="8" a="1"/>
  <c r="BU11" i="8"/>
  <c r="BV11" i="8" a="1"/>
  <c r="BV11" i="8" s="1"/>
  <c r="BW11" i="8" a="1"/>
  <c r="BW11" i="8"/>
  <c r="BX11" i="8" a="1"/>
  <c r="BX11" i="8"/>
  <c r="BY11" i="8" a="1"/>
  <c r="BY11" i="8"/>
  <c r="BZ11" i="8" a="1"/>
  <c r="BZ11" i="8"/>
  <c r="BR12" i="8" a="1"/>
  <c r="BR12" i="8" s="1"/>
  <c r="BS12" i="8" a="1"/>
  <c r="BS12" i="8"/>
  <c r="BT12" i="8" a="1"/>
  <c r="BT12" i="8" s="1"/>
  <c r="BU12" i="8" a="1"/>
  <c r="BU12" i="8" s="1"/>
  <c r="BV12" i="8" a="1"/>
  <c r="BV12" i="8"/>
  <c r="BW12" i="8" a="1"/>
  <c r="BW12" i="8"/>
  <c r="BX12" i="8" a="1"/>
  <c r="BX12" i="8" s="1"/>
  <c r="BY12" i="8" a="1"/>
  <c r="BY12" i="8"/>
  <c r="BZ12" i="8" a="1"/>
  <c r="BZ12" i="8" s="1"/>
  <c r="BR13" i="8" a="1"/>
  <c r="BR13" i="8"/>
  <c r="BS13" i="8" a="1"/>
  <c r="BS13" i="8"/>
  <c r="BT13" i="8" a="1"/>
  <c r="BT13" i="8" s="1"/>
  <c r="BU13" i="8" a="1"/>
  <c r="BU13" i="8"/>
  <c r="BV13" i="8" a="1"/>
  <c r="BV13" i="8"/>
  <c r="BW13" i="8" a="1"/>
  <c r="BW13" i="8"/>
  <c r="BX13" i="8" a="1"/>
  <c r="BX13" i="8"/>
  <c r="BY13" i="8" a="1"/>
  <c r="BY13" i="8"/>
  <c r="BZ13" i="8" a="1"/>
  <c r="BZ13" i="8" s="1"/>
  <c r="BR14" i="8" a="1"/>
  <c r="BR14" i="8"/>
  <c r="BS14" i="8" a="1"/>
  <c r="BS14" i="8" s="1"/>
  <c r="BT14" i="8" a="1"/>
  <c r="BT14" i="8"/>
  <c r="BU14" i="8" a="1"/>
  <c r="BU14" i="8"/>
  <c r="BV14" i="8" a="1"/>
  <c r="BV14" i="8"/>
  <c r="BW14" i="8" a="1"/>
  <c r="BW14" i="8" s="1"/>
  <c r="BX14" i="8" a="1"/>
  <c r="BX14" i="8"/>
  <c r="BY14" i="8" a="1"/>
  <c r="BY14" i="8" s="1"/>
  <c r="BZ14" i="8" a="1"/>
  <c r="BZ14" i="8"/>
  <c r="BR15" i="8" a="1"/>
  <c r="BR15" i="8" s="1"/>
  <c r="BS15" i="8" a="1"/>
  <c r="BS15" i="8" s="1"/>
  <c r="BT15" i="8" a="1"/>
  <c r="BT15" i="8"/>
  <c r="BU15" i="8" a="1"/>
  <c r="BU15" i="8"/>
  <c r="BV15" i="8" a="1"/>
  <c r="BV15" i="8"/>
  <c r="BW15" i="8" a="1"/>
  <c r="BW15" i="8"/>
  <c r="BX15" i="8" a="1"/>
  <c r="BX15" i="8"/>
  <c r="BY15" i="8" a="1"/>
  <c r="BY15" i="8" s="1"/>
  <c r="BZ15" i="8" a="1"/>
  <c r="BZ15" i="8" s="1"/>
  <c r="BR16" i="8" a="1"/>
  <c r="BR16" i="8"/>
  <c r="BS16" i="8" a="1"/>
  <c r="BS16" i="8"/>
  <c r="BT16" i="8" a="1"/>
  <c r="BT16" i="8"/>
  <c r="BU16" i="8" a="1"/>
  <c r="BU16" i="8"/>
  <c r="BV16" i="8" a="1"/>
  <c r="BV16" i="8" s="1"/>
  <c r="BW16" i="8" a="1"/>
  <c r="BW16" i="8"/>
  <c r="BX16" i="8" a="1"/>
  <c r="BX16" i="8" s="1"/>
  <c r="BY16" i="8" a="1"/>
  <c r="BY16" i="8" s="1"/>
  <c r="BZ16" i="8" a="1"/>
  <c r="BZ16" i="8"/>
  <c r="BR17" i="8" a="1"/>
  <c r="BR17" i="8" s="1"/>
  <c r="BS17" i="8" a="1"/>
  <c r="BS17" i="8"/>
  <c r="BT17" i="8" a="1"/>
  <c r="BT17" i="8"/>
  <c r="BU17" i="8" a="1"/>
  <c r="BU17" i="8"/>
  <c r="BV17" i="8" a="1"/>
  <c r="BV17" i="8"/>
  <c r="BW17" i="8" a="1"/>
  <c r="BW17" i="8"/>
  <c r="BX17" i="8" a="1"/>
  <c r="BX17" i="8" s="1"/>
  <c r="BY17" i="8" a="1"/>
  <c r="BY17" i="8"/>
  <c r="BZ17" i="8" a="1"/>
  <c r="BZ17" i="8"/>
  <c r="BR18" i="8" a="1"/>
  <c r="BR18" i="8"/>
  <c r="BS18" i="8" a="1"/>
  <c r="BS18" i="8"/>
  <c r="BT18" i="8" a="1"/>
  <c r="BT18" i="8"/>
  <c r="BU18" i="8" a="1"/>
  <c r="BU18" i="8" s="1"/>
  <c r="BV18" i="8" a="1"/>
  <c r="BV18" i="8"/>
  <c r="BW18" i="8" a="1"/>
  <c r="BW18" i="8" s="1"/>
  <c r="BX18" i="8" a="1"/>
  <c r="BX18" i="8" s="1"/>
  <c r="BY18" i="8" a="1"/>
  <c r="BY18" i="8"/>
  <c r="BZ18" i="8" a="1"/>
  <c r="BZ18" i="8" s="1"/>
  <c r="BR19" i="8" a="1"/>
  <c r="BR19" i="8"/>
  <c r="BS19" i="8" a="1"/>
  <c r="BS19" i="8"/>
  <c r="BT19" i="8" a="1"/>
  <c r="BT19" i="8"/>
  <c r="BU19" i="8" a="1"/>
  <c r="BU19" i="8"/>
  <c r="BV19" i="8" a="1"/>
  <c r="BV19" i="8" s="1"/>
  <c r="BW19" i="8" a="1"/>
  <c r="BW19" i="8" s="1"/>
  <c r="BX19" i="8" a="1"/>
  <c r="BX19" i="8"/>
  <c r="BY19" i="8" a="1"/>
  <c r="BY19" i="8"/>
  <c r="BZ19" i="8" a="1"/>
  <c r="BZ19" i="8"/>
  <c r="BR20" i="8" a="1"/>
  <c r="BR20" i="8"/>
  <c r="BS20" i="8" a="1"/>
  <c r="BS20" i="8"/>
  <c r="BT20" i="8" a="1"/>
  <c r="BT20" i="8" s="1"/>
  <c r="BU20" i="8" a="1"/>
  <c r="BU20" i="8" s="1"/>
  <c r="BV20" i="8" a="1"/>
  <c r="BV20" i="8"/>
  <c r="BW20" i="8" a="1"/>
  <c r="BW20" i="8" s="1"/>
  <c r="BX20" i="8" a="1"/>
  <c r="BX20" i="8"/>
  <c r="BY20" i="8" a="1"/>
  <c r="BY20" i="8" s="1"/>
  <c r="BZ20" i="8" a="1"/>
  <c r="BZ20" i="8"/>
  <c r="BR21" i="8" a="1"/>
  <c r="BR21" i="8"/>
  <c r="BS21" i="8" a="1"/>
  <c r="BS21" i="8"/>
  <c r="BT21" i="8" a="1"/>
  <c r="BT21" i="8" s="1"/>
  <c r="BU21" i="8" a="1"/>
  <c r="BU21" i="8"/>
  <c r="BV21" i="8" a="1"/>
  <c r="BV21" i="8" s="1"/>
  <c r="BW21" i="8" a="1"/>
  <c r="BW21" i="8"/>
  <c r="BX21" i="8" a="1"/>
  <c r="BX21" i="8"/>
  <c r="BY21" i="8" a="1"/>
  <c r="BY21" i="8"/>
  <c r="BZ21" i="8" a="1"/>
  <c r="BZ21" i="8"/>
  <c r="BR22" i="8" a="1"/>
  <c r="BR22" i="8"/>
  <c r="BS22" i="8" a="1"/>
  <c r="BS22" i="8" s="1"/>
  <c r="BT22" i="8" a="1"/>
  <c r="BT22" i="8"/>
  <c r="BU22" i="8" a="1"/>
  <c r="BU22" i="8"/>
  <c r="BV22" i="8" a="1"/>
  <c r="BV22" i="8" s="1"/>
  <c r="BW22" i="8" a="1"/>
  <c r="BW22" i="8"/>
  <c r="BX22" i="8" a="1"/>
  <c r="BX22" i="8" s="1"/>
  <c r="BY22" i="8" a="1"/>
  <c r="BY22" i="8"/>
  <c r="BZ22" i="8" a="1"/>
  <c r="BZ22" i="8"/>
  <c r="BR23" i="8" a="1"/>
  <c r="BR23" i="8" s="1"/>
  <c r="BS23" i="8" a="1"/>
  <c r="BS23" i="8" s="1"/>
  <c r="BT23" i="8" a="1"/>
  <c r="BT23" i="8"/>
  <c r="BU23" i="8" a="1"/>
  <c r="BU23" i="8" s="1"/>
  <c r="BV23" i="8" a="1"/>
  <c r="BV23" i="8"/>
  <c r="BW23" i="8" a="1"/>
  <c r="BW23" i="8"/>
  <c r="BX23" i="8" a="1"/>
  <c r="BX23" i="8"/>
  <c r="BY23" i="8" a="1"/>
  <c r="BY23" i="8"/>
  <c r="BZ23" i="8" a="1"/>
  <c r="BZ23" i="8" s="1"/>
  <c r="BR24" i="8" a="1"/>
  <c r="BR24" i="8"/>
  <c r="BS24" i="8" a="1"/>
  <c r="BS24" i="8"/>
  <c r="BT24" i="8" a="1"/>
  <c r="BT24" i="8"/>
  <c r="BU24" i="8" a="1"/>
  <c r="BU24" i="8" s="1"/>
  <c r="BV24" i="8" a="1"/>
  <c r="BV24" i="8"/>
  <c r="BW24" i="8" a="1"/>
  <c r="BW24" i="8" s="1"/>
  <c r="BX24" i="8" a="1"/>
  <c r="BX24" i="8"/>
  <c r="BY24" i="8" a="1"/>
  <c r="BY24" i="8" s="1"/>
  <c r="BZ24" i="8" a="1"/>
  <c r="BZ24" i="8"/>
  <c r="BR25" i="8" a="1"/>
  <c r="BR25" i="8" s="1"/>
  <c r="BS25" i="8" a="1"/>
  <c r="BS25" i="8"/>
  <c r="BT25" i="8" a="1"/>
  <c r="BT25" i="8" s="1"/>
  <c r="BU25" i="8" a="1"/>
  <c r="BU25" i="8"/>
  <c r="BV25" i="8" a="1"/>
  <c r="BV25" i="8"/>
  <c r="BW25" i="8" a="1"/>
  <c r="BW25" i="8"/>
  <c r="BX25" i="8" a="1"/>
  <c r="BX25" i="8" s="1"/>
  <c r="BY25" i="8" a="1"/>
  <c r="BY25" i="8"/>
  <c r="BZ25" i="8" a="1"/>
  <c r="BZ25" i="8"/>
  <c r="BR26" i="8" a="1"/>
  <c r="BR26" i="8"/>
  <c r="BS26" i="8" a="1"/>
  <c r="BS26" i="8"/>
  <c r="BT26" i="8" a="1"/>
  <c r="BT26" i="8" s="1"/>
  <c r="BU26" i="8" a="1"/>
  <c r="BU26" i="8"/>
  <c r="BV26" i="8" a="1"/>
  <c r="BV26" i="8" s="1"/>
  <c r="BW26" i="8" a="1"/>
  <c r="BW26" i="8" s="1"/>
  <c r="BX26" i="8" a="1"/>
  <c r="BX26" i="8"/>
  <c r="BY26" i="8" a="1"/>
  <c r="BY26" i="8"/>
  <c r="BZ26" i="8" a="1"/>
  <c r="BZ26" i="8" s="1"/>
  <c r="BR27" i="8" a="1"/>
  <c r="BR27" i="8"/>
  <c r="BS27" i="8" a="1"/>
  <c r="BS27" i="8" s="1"/>
  <c r="BT27" i="8" a="1"/>
  <c r="BT27" i="8"/>
  <c r="BU27" i="8" a="1"/>
  <c r="BU27" i="8"/>
  <c r="BV27" i="8" a="1"/>
  <c r="BV27" i="8" s="1"/>
  <c r="BW27" i="8" a="1"/>
  <c r="BW27" i="8"/>
  <c r="BX27" i="8" a="1"/>
  <c r="BX27" i="8"/>
  <c r="BY27" i="8" a="1"/>
  <c r="BY27" i="8"/>
  <c r="BZ27" i="8" a="1"/>
  <c r="BZ27" i="8"/>
  <c r="BR28" i="8" a="1"/>
  <c r="BR28" i="8"/>
  <c r="BS28" i="8" a="1"/>
  <c r="BS28" i="8" s="1"/>
  <c r="BT28" i="8" a="1"/>
  <c r="BT28" i="8"/>
  <c r="BU28" i="8" a="1"/>
  <c r="BU28" i="8" s="1"/>
  <c r="BV28" i="8" a="1"/>
  <c r="BV28" i="8"/>
  <c r="BW28" i="8" a="1"/>
  <c r="BW28" i="8"/>
  <c r="BX28" i="8" a="1"/>
  <c r="BX28" i="8"/>
  <c r="BY28" i="8" a="1"/>
  <c r="BY28" i="8" s="1"/>
  <c r="BZ28" i="8" a="1"/>
  <c r="BZ28" i="8"/>
  <c r="BR29" i="8" a="1"/>
  <c r="BR29" i="8" s="1"/>
  <c r="BS29" i="8" a="1"/>
  <c r="BS29" i="8"/>
  <c r="BT29" i="8" a="1"/>
  <c r="BT29" i="8" s="1"/>
  <c r="BU29" i="8" a="1"/>
  <c r="BU29" i="8" s="1"/>
  <c r="BV29" i="8" a="1"/>
  <c r="BV29" i="8"/>
  <c r="BW29" i="8" a="1"/>
  <c r="BW29" i="8"/>
  <c r="BX29" i="8" a="1"/>
  <c r="BX29" i="8"/>
  <c r="BY29" i="8" a="1"/>
  <c r="BY29" i="8"/>
  <c r="BZ29" i="8" a="1"/>
  <c r="BZ29" i="8"/>
  <c r="BR30" i="8" a="1"/>
  <c r="BR30" i="8" s="1"/>
  <c r="BS30" i="8" a="1"/>
  <c r="BS30" i="8" s="1"/>
  <c r="BT30" i="8" a="1"/>
  <c r="BT30" i="8"/>
  <c r="BU30" i="8" a="1"/>
  <c r="BU30" i="8"/>
  <c r="BV30" i="8" a="1"/>
  <c r="BV30" i="8"/>
  <c r="BW30" i="8" a="1"/>
  <c r="BW30" i="8"/>
  <c r="BX30" i="8" a="1"/>
  <c r="BX30" i="8" s="1"/>
  <c r="BY30" i="8" a="1"/>
  <c r="BY30" i="8"/>
  <c r="BZ30" i="8" a="1"/>
  <c r="BZ30" i="8" s="1"/>
  <c r="BR31" i="8" a="1"/>
  <c r="BR31" i="8" s="1"/>
  <c r="BS31" i="8" a="1"/>
  <c r="BS31" i="8"/>
  <c r="BT31" i="8" a="1"/>
  <c r="BT31" i="8"/>
  <c r="BU31" i="8" a="1"/>
  <c r="BU31" i="8"/>
  <c r="BV31" i="8" a="1"/>
  <c r="BV31" i="8"/>
  <c r="BW31" i="8" a="1"/>
  <c r="BW31" i="8"/>
  <c r="BX31" i="8" a="1"/>
  <c r="BX31" i="8"/>
  <c r="BY31" i="8" a="1"/>
  <c r="BY31" i="8"/>
  <c r="BZ31" i="8" a="1"/>
  <c r="BZ31" i="8" s="1"/>
  <c r="BR32" i="8" a="1"/>
  <c r="BR32" i="8"/>
  <c r="BS32" i="8" a="1"/>
  <c r="BS32" i="8"/>
  <c r="BT32" i="8" a="1"/>
  <c r="BT32" i="8"/>
  <c r="BU32" i="8" a="1"/>
  <c r="BU32" i="8"/>
  <c r="BV32" i="8" a="1"/>
  <c r="BV32" i="8"/>
  <c r="BW32" i="8" a="1"/>
  <c r="BW32" i="8" s="1"/>
  <c r="BX32" i="8" a="1"/>
  <c r="BX32" i="8"/>
  <c r="BY32" i="8" a="1"/>
  <c r="BY32" i="8" s="1"/>
  <c r="BZ32" i="8" a="1"/>
  <c r="BZ32" i="8" s="1"/>
  <c r="BR33" i="8" a="1"/>
  <c r="BR33" i="8"/>
  <c r="BS33" i="8" a="1"/>
  <c r="BS33" i="8"/>
  <c r="BT33" i="8" a="1"/>
  <c r="BT33" i="8"/>
  <c r="BU33" i="8" a="1"/>
  <c r="BU33" i="8"/>
  <c r="BV33" i="8" a="1"/>
  <c r="BV33" i="8"/>
  <c r="BW33" i="8" a="1"/>
  <c r="BW33" i="8"/>
  <c r="BX33" i="8" a="1"/>
  <c r="BX33" i="8" s="1"/>
  <c r="BY33" i="8" a="1"/>
  <c r="BY33" i="8" s="1"/>
  <c r="BZ33" i="8" a="1"/>
  <c r="BZ33" i="8"/>
  <c r="BR34" i="8" a="1"/>
  <c r="BR34" i="8"/>
  <c r="BS34" i="8" a="1"/>
  <c r="BS34" i="8"/>
  <c r="BT34" i="8" a="1"/>
  <c r="BT34" i="8"/>
  <c r="BU34" i="8" a="1"/>
  <c r="BU34" i="8"/>
  <c r="BV34" i="8" a="1"/>
  <c r="BV34" i="8" s="1"/>
  <c r="BW34" i="8" a="1"/>
  <c r="BW34" i="8" s="1"/>
  <c r="BX34" i="8" a="1"/>
  <c r="BX34" i="8"/>
  <c r="BY34" i="8" a="1"/>
  <c r="BY34" i="8" s="1"/>
  <c r="BZ34" i="8" a="1"/>
  <c r="BZ34" i="8"/>
  <c r="BR35" i="8" a="1"/>
  <c r="BR35" i="8"/>
  <c r="BS35" i="8" a="1"/>
  <c r="BS35" i="8"/>
  <c r="BT35" i="8" a="1"/>
  <c r="BT35" i="8"/>
  <c r="BU35" i="8" a="1"/>
  <c r="BU35" i="8"/>
  <c r="BV35" i="8" a="1"/>
  <c r="BV35" i="8" s="1"/>
  <c r="BW35" i="8" a="1"/>
  <c r="BW35" i="8"/>
  <c r="BX35" i="8" a="1"/>
  <c r="BX35" i="8" s="1"/>
  <c r="BY35" i="8" a="1"/>
  <c r="BY35" i="8"/>
  <c r="BZ35" i="8" a="1"/>
  <c r="BZ35" i="8"/>
  <c r="BR36" i="8" a="1"/>
  <c r="BR36" i="8"/>
  <c r="BS36" i="8" a="1"/>
  <c r="BS36" i="8"/>
  <c r="BT36" i="8" a="1"/>
  <c r="BT36" i="8"/>
  <c r="BU36" i="8" a="1"/>
  <c r="BU36" i="8" s="1"/>
  <c r="BV36" i="8" a="1"/>
  <c r="BV36" i="8"/>
  <c r="BW36" i="8" a="1"/>
  <c r="BW36" i="8"/>
  <c r="BX36" i="8" a="1"/>
  <c r="BX36" i="8" s="1"/>
  <c r="BY36" i="8" a="1"/>
  <c r="BY36" i="8"/>
  <c r="BZ36" i="8" a="1"/>
  <c r="BZ36" i="8"/>
  <c r="BR37" i="8" a="1"/>
  <c r="BR37" i="8"/>
  <c r="BS37" i="8" a="1"/>
  <c r="BS37" i="8"/>
  <c r="BT37" i="8" a="1"/>
  <c r="BT37" i="8" s="1"/>
  <c r="BU37" i="8" a="1"/>
  <c r="BU37" i="8" s="1"/>
  <c r="BV37" i="8" a="1"/>
  <c r="BV37" i="8"/>
  <c r="BW37" i="8" a="1"/>
  <c r="BW37" i="8" s="1"/>
  <c r="BX37" i="8" a="1"/>
  <c r="BX37" i="8"/>
  <c r="BY37" i="8" a="1"/>
  <c r="BY37" i="8"/>
  <c r="BZ37" i="8" a="1"/>
  <c r="BZ37" i="8"/>
  <c r="BR38" i="8" a="1"/>
  <c r="BR38" i="8"/>
  <c r="BS38" i="8" a="1"/>
  <c r="BS38" i="8" s="1"/>
  <c r="BT38" i="8" a="1"/>
  <c r="BT38" i="8"/>
  <c r="BU38" i="8" a="1"/>
  <c r="BU38" i="8"/>
  <c r="BV38" i="8" a="1"/>
  <c r="BV38" i="8"/>
  <c r="BW38" i="8" a="1"/>
  <c r="BW38" i="8" s="1"/>
  <c r="BX38" i="8" a="1"/>
  <c r="BX38" i="8"/>
  <c r="BY38" i="8" a="1"/>
  <c r="BY38" i="8"/>
  <c r="BZ38" i="8" a="1"/>
  <c r="BZ38" i="8"/>
  <c r="BR39" i="8" a="1"/>
  <c r="BR39" i="8" s="1"/>
  <c r="BS39" i="8" a="1"/>
  <c r="BS39" i="8"/>
  <c r="BT39" i="8" a="1"/>
  <c r="BT39" i="8" s="1"/>
  <c r="BU39" i="8" a="1"/>
  <c r="BU39" i="8"/>
  <c r="BV39" i="8" a="1"/>
  <c r="BV39" i="8" s="1"/>
  <c r="BW39" i="8" a="1"/>
  <c r="BW39" i="8"/>
  <c r="BX39" i="8" a="1"/>
  <c r="BX39" i="8"/>
  <c r="BY39" i="8" a="1"/>
  <c r="BY39" i="8"/>
  <c r="BZ39" i="8" a="1"/>
  <c r="BZ39" i="8" s="1"/>
  <c r="BR40" i="8" a="1"/>
  <c r="BR40" i="8"/>
  <c r="BS40" i="8" a="1"/>
  <c r="BS40" i="8"/>
  <c r="BT40" i="8" a="1"/>
  <c r="BT40" i="8"/>
  <c r="BU40" i="8" a="1"/>
  <c r="BU40" i="8"/>
  <c r="BV40" i="8" a="1"/>
  <c r="BV40" i="8" s="1"/>
  <c r="BW40" i="8" a="1"/>
  <c r="BW40" i="8"/>
  <c r="BX40" i="8" a="1"/>
  <c r="BX40" i="8"/>
  <c r="BY40" i="8" a="1"/>
  <c r="BY40" i="8" s="1"/>
  <c r="BZ40" i="8" a="1"/>
  <c r="BZ40" i="8"/>
  <c r="BR41" i="8" a="1"/>
  <c r="BR41" i="8"/>
  <c r="BS41" i="8" a="1"/>
  <c r="BS41" i="8" s="1"/>
  <c r="BT41" i="8" a="1"/>
  <c r="BT41" i="8"/>
  <c r="BU41" i="8" a="1"/>
  <c r="BU41" i="8" s="1"/>
  <c r="BV41" i="8" a="1"/>
  <c r="BV41" i="8"/>
  <c r="BW41" i="8" a="1"/>
  <c r="BW41" i="8"/>
  <c r="BX41" i="8" a="1"/>
  <c r="BX41" i="8" s="1"/>
  <c r="BY41" i="8" a="1"/>
  <c r="BY41" i="8"/>
  <c r="BZ41" i="8" a="1"/>
  <c r="BZ41" i="8"/>
  <c r="BR42" i="8" a="1"/>
  <c r="BR42" i="8"/>
  <c r="BS42" i="8" a="1"/>
  <c r="BS42" i="8"/>
  <c r="BT42" i="8" a="1"/>
  <c r="BT42" i="8"/>
  <c r="BU42" i="8" a="1"/>
  <c r="BU42" i="8" s="1"/>
  <c r="BV42" i="8" a="1"/>
  <c r="BV42" i="8"/>
  <c r="BW42" i="8" a="1"/>
  <c r="BW42" i="8" s="1"/>
  <c r="BX42" i="8" a="1"/>
  <c r="BX42" i="8"/>
  <c r="BY42" i="8" a="1"/>
  <c r="BY42" i="8"/>
  <c r="BZ42" i="8" a="1"/>
  <c r="BZ42" i="8"/>
  <c r="BR43" i="8" a="1"/>
  <c r="BR43" i="8" s="1"/>
  <c r="BS43" i="8" a="1"/>
  <c r="BS43" i="8"/>
  <c r="BT43" i="8" a="1"/>
  <c r="BT43" i="8" s="1"/>
  <c r="BU43" i="8" a="1"/>
  <c r="BU43" i="8"/>
  <c r="BV43" i="8" a="1"/>
  <c r="BV43" i="8" s="1"/>
  <c r="BW43" i="8" a="1"/>
  <c r="BW43" i="8"/>
  <c r="BX43" i="8" a="1"/>
  <c r="BX43" i="8"/>
  <c r="BY43" i="8" a="1"/>
  <c r="BY43" i="8"/>
  <c r="BZ43" i="8" a="1"/>
  <c r="BZ43" i="8"/>
  <c r="BR44" i="8" a="1"/>
  <c r="BR44" i="8"/>
  <c r="BS44" i="8" a="1"/>
  <c r="BS44" i="8"/>
  <c r="BT44" i="8" a="1"/>
  <c r="BT44" i="8" s="1"/>
  <c r="BU44" i="8" a="1"/>
  <c r="BU44" i="8" s="1"/>
  <c r="BV44" i="8" a="1"/>
  <c r="BV44" i="8"/>
  <c r="BW44" i="8" a="1"/>
  <c r="BW44" i="8"/>
  <c r="BX44" i="8" a="1"/>
  <c r="BX44" i="8"/>
  <c r="BY44" i="8" a="1"/>
  <c r="BY44" i="8"/>
  <c r="BZ44" i="8" a="1"/>
  <c r="BZ44" i="8" s="1"/>
  <c r="BR45" i="8" a="1"/>
  <c r="BR45" i="8"/>
  <c r="BS45" i="8" a="1"/>
  <c r="BS45" i="8" s="1"/>
  <c r="BT45" i="8" a="1"/>
  <c r="BT45" i="8" s="1"/>
  <c r="BU45" i="8" a="1"/>
  <c r="BU45" i="8"/>
  <c r="BV45" i="8" a="1"/>
  <c r="BV45" i="8"/>
  <c r="BW45" i="8" a="1"/>
  <c r="BW45" i="8"/>
  <c r="BX45" i="8" a="1"/>
  <c r="BX45" i="8"/>
  <c r="BY45" i="8" a="1"/>
  <c r="BY45" i="8"/>
  <c r="BZ45" i="8" a="1"/>
  <c r="BZ45" i="8"/>
  <c r="BR46" i="8" a="1"/>
  <c r="BR46" i="8"/>
  <c r="BS46" i="8" a="1"/>
  <c r="BS46" i="8" s="1"/>
  <c r="BT46" i="8" a="1"/>
  <c r="BT46" i="8"/>
  <c r="BU46" i="8" a="1"/>
  <c r="BU46" i="8"/>
  <c r="BV46" i="8" a="1"/>
  <c r="BV46" i="8"/>
  <c r="BW46" i="8" a="1"/>
  <c r="BW46" i="8"/>
  <c r="BX46" i="8" a="1"/>
  <c r="BX46" i="8"/>
  <c r="BY46" i="8" a="1"/>
  <c r="BY46" i="8" s="1"/>
  <c r="BZ46" i="8" a="1"/>
  <c r="BZ46" i="8"/>
  <c r="BR47" i="8" a="1"/>
  <c r="BR47" i="8" s="1"/>
  <c r="BS47" i="8" a="1"/>
  <c r="BS47" i="8" s="1"/>
  <c r="BT47" i="8" a="1"/>
  <c r="BT47" i="8"/>
  <c r="BU47" i="8" a="1"/>
  <c r="BU47" i="8"/>
  <c r="BV47" i="8" a="1"/>
  <c r="BV47" i="8"/>
  <c r="BW47" i="8" a="1"/>
  <c r="BW47" i="8"/>
  <c r="BX47" i="8" a="1"/>
  <c r="BX47" i="8"/>
  <c r="BY47" i="8" a="1"/>
  <c r="BY47" i="8"/>
  <c r="BZ47" i="8" a="1"/>
  <c r="BZ47" i="8" s="1"/>
  <c r="BR48" i="8" a="1"/>
  <c r="BR48" i="8" s="1"/>
  <c r="BS48" i="8" a="1"/>
  <c r="BS48" i="8"/>
  <c r="BT48" i="8" a="1"/>
  <c r="BT48" i="8"/>
  <c r="BU48" i="8" a="1"/>
  <c r="BU48" i="8"/>
  <c r="BV48" i="8" a="1"/>
  <c r="BV48" i="8"/>
  <c r="BW48" i="8" a="1"/>
  <c r="BW48" i="8"/>
  <c r="BX48" i="8" a="1"/>
  <c r="BX48" i="8" s="1"/>
  <c r="BY48" i="8" a="1"/>
  <c r="BY48" i="8" s="1"/>
  <c r="BZ48" i="8" a="1"/>
  <c r="BZ48" i="8"/>
  <c r="BR49" i="8" a="1"/>
  <c r="BR49" i="8" s="1"/>
  <c r="BS49" i="8" a="1"/>
  <c r="BS49" i="8"/>
  <c r="BT49" i="8" a="1"/>
  <c r="BT49" i="8"/>
  <c r="BU49" i="8" a="1"/>
  <c r="BU49" i="8"/>
  <c r="BV49" i="8" a="1"/>
  <c r="BV49" i="8"/>
  <c r="BW49" i="8" a="1"/>
  <c r="BW49" i="8"/>
  <c r="BX49" i="8" a="1"/>
  <c r="BX49" i="8" s="1"/>
  <c r="BY49" i="8" a="1"/>
  <c r="BY49" i="8"/>
  <c r="BZ49" i="8" a="1"/>
  <c r="BZ49" i="8" s="1"/>
  <c r="BR50" i="8" a="1"/>
  <c r="BR50" i="8"/>
  <c r="BS50" i="8" a="1"/>
  <c r="BS50" i="8"/>
  <c r="BT50" i="8" a="1"/>
  <c r="BT50" i="8"/>
  <c r="BU50" i="8" a="1"/>
  <c r="BU50" i="8"/>
  <c r="BV50" i="8" a="1"/>
  <c r="BV50" i="8"/>
  <c r="BW50" i="8" a="1"/>
  <c r="BW50" i="8" s="1"/>
  <c r="BX50" i="8" a="1"/>
  <c r="BX50" i="8"/>
  <c r="BY50" i="8" a="1"/>
  <c r="BY50" i="8"/>
  <c r="BZ50" i="8" a="1"/>
  <c r="BZ50" i="8" s="1"/>
  <c r="BR51" i="8" a="1"/>
  <c r="BR51" i="8"/>
  <c r="BS51" i="8" a="1"/>
  <c r="BS51" i="8"/>
  <c r="BT51" i="8" a="1"/>
  <c r="BT51" i="8"/>
  <c r="BU51" i="8" a="1"/>
  <c r="BU51" i="8"/>
  <c r="BV51" i="8" a="1"/>
  <c r="BV51" i="8" s="1"/>
  <c r="BW51" i="8" a="1"/>
  <c r="BW51" i="8" s="1"/>
  <c r="BX51" i="8" a="1"/>
  <c r="BX51" i="8"/>
  <c r="BY51" i="8" a="1"/>
  <c r="BY51" i="8" s="1"/>
  <c r="BZ51" i="8" a="1"/>
  <c r="BZ51" i="8"/>
  <c r="BR52" i="8" a="1"/>
  <c r="BR52" i="8"/>
  <c r="BS52" i="8" a="1"/>
  <c r="BS52" i="8"/>
  <c r="BT52" i="8" a="1"/>
  <c r="BT52" i="8"/>
  <c r="BU52" i="8" a="1"/>
  <c r="BU52" i="8" s="1"/>
  <c r="BV52" i="8" a="1"/>
  <c r="BV52" i="8"/>
  <c r="BW52" i="8" a="1"/>
  <c r="BW52" i="8"/>
  <c r="BX52" i="8" a="1"/>
  <c r="BX52" i="8"/>
  <c r="BY52" i="8" a="1"/>
  <c r="BY52" i="8" s="1"/>
  <c r="BZ52" i="8" a="1"/>
  <c r="BZ52" i="8"/>
  <c r="BR53" i="8" a="1"/>
  <c r="BR53" i="8"/>
  <c r="BS53" i="8" a="1"/>
  <c r="BS53" i="8"/>
  <c r="BT53" i="8" a="1"/>
  <c r="BT53" i="8" s="1"/>
  <c r="BU53" i="8" a="1"/>
  <c r="BU53" i="8"/>
  <c r="BV53" i="8" a="1"/>
  <c r="BV53" i="8" s="1"/>
  <c r="BW53" i="8" a="1"/>
  <c r="BW53" i="8"/>
  <c r="BX53" i="8" a="1"/>
  <c r="BX53" i="8" s="1"/>
  <c r="BY53" i="8" a="1"/>
  <c r="BY53" i="8"/>
  <c r="BZ53" i="8" a="1"/>
  <c r="BZ53" i="8"/>
  <c r="BR54" i="8" a="1"/>
  <c r="BR54" i="8"/>
  <c r="BS54" i="8" a="1"/>
  <c r="BS54" i="8" s="1"/>
  <c r="BT54" i="8" a="1"/>
  <c r="BT54" i="8"/>
  <c r="BU54" i="8" a="1"/>
  <c r="BU54" i="8"/>
  <c r="BV54" i="8" a="1"/>
  <c r="BV54" i="8"/>
  <c r="BW54" i="8" a="1"/>
  <c r="BW54" i="8"/>
  <c r="BX54" i="8" a="1"/>
  <c r="BX54" i="8" s="1"/>
  <c r="BY54" i="8" a="1"/>
  <c r="BY54" i="8"/>
  <c r="BZ54" i="8" a="1"/>
  <c r="BZ54" i="8"/>
  <c r="BR55" i="8" a="1"/>
  <c r="BR55" i="8" s="1"/>
  <c r="BS55" i="8" a="1"/>
  <c r="BS55" i="8"/>
  <c r="BT55" i="8" a="1"/>
  <c r="BT55" i="8"/>
  <c r="BU55" i="8" a="1"/>
  <c r="BU55" i="8" s="1"/>
  <c r="BV55" i="8" a="1"/>
  <c r="BV55" i="8"/>
  <c r="BW55" i="8" a="1"/>
  <c r="BW55" i="8" s="1"/>
  <c r="BX55" i="8" a="1"/>
  <c r="BX55" i="8"/>
  <c r="BY55" i="8" a="1"/>
  <c r="BY55" i="8"/>
  <c r="BZ55" i="8" a="1"/>
  <c r="BZ55" i="8" s="1"/>
  <c r="BR56" i="8" a="1"/>
  <c r="BR56" i="8"/>
  <c r="BS56" i="8" a="1"/>
  <c r="BS56" i="8"/>
  <c r="BT56" i="8" a="1"/>
  <c r="BT56" i="8"/>
  <c r="BU56" i="8" a="1"/>
  <c r="BU56" i="8"/>
  <c r="BV56" i="8" a="1"/>
  <c r="BV56" i="8"/>
  <c r="BW56" i="8" a="1"/>
  <c r="BW56" i="8" s="1"/>
  <c r="BX56" i="8" a="1"/>
  <c r="BX56" i="8"/>
  <c r="BY56" i="8" a="1"/>
  <c r="BY56" i="8" s="1"/>
  <c r="BZ56" i="8" a="1"/>
  <c r="BZ56" i="8"/>
  <c r="BR57" i="8" a="1"/>
  <c r="BR57" i="8"/>
  <c r="BS57" i="8" a="1"/>
  <c r="BS57" i="8"/>
  <c r="BT57" i="8" a="1"/>
  <c r="BT57" i="8" s="1"/>
  <c r="BU57" i="8" a="1"/>
  <c r="BU57" i="8"/>
  <c r="BV57" i="8" a="1"/>
  <c r="BV57" i="8" s="1"/>
  <c r="BW57" i="8" a="1"/>
  <c r="BW57" i="8"/>
  <c r="BX57" i="8" a="1"/>
  <c r="BX57" i="8" s="1"/>
  <c r="BY57" i="8" a="1"/>
  <c r="BY57" i="8"/>
  <c r="BZ57" i="8" a="1"/>
  <c r="BZ57" i="8"/>
  <c r="BR58" i="8" a="1"/>
  <c r="BR58" i="8"/>
  <c r="BS58" i="8" a="1"/>
  <c r="BS58" i="8"/>
  <c r="BT58" i="8" a="1"/>
  <c r="BT58" i="8"/>
  <c r="BU58" i="8" a="1"/>
  <c r="BU58" i="8"/>
  <c r="BV58" i="8" a="1"/>
  <c r="BV58" i="8" s="1"/>
  <c r="BW58" i="8" a="1"/>
  <c r="BW58" i="8" s="1"/>
  <c r="BX58" i="8" a="1"/>
  <c r="BX58" i="8"/>
  <c r="BY58" i="8" a="1"/>
  <c r="BY58" i="8"/>
  <c r="BZ58" i="8" a="1"/>
  <c r="BZ58" i="8"/>
  <c r="BR59" i="8" a="1"/>
  <c r="BR59" i="8"/>
  <c r="BS59" i="8" a="1"/>
  <c r="BS59" i="8" s="1"/>
  <c r="BT59" i="8" a="1"/>
  <c r="BT59" i="8"/>
  <c r="BU59" i="8" a="1"/>
  <c r="BU59" i="8" s="1"/>
  <c r="BV59" i="8" a="1"/>
  <c r="BV59" i="8" s="1"/>
  <c r="BW59" i="8" a="1"/>
  <c r="BW59" i="8"/>
  <c r="BX59" i="8" a="1"/>
  <c r="BX59" i="8"/>
  <c r="BY59" i="8" a="1"/>
  <c r="BY59" i="8"/>
  <c r="BZ59" i="8" a="1"/>
  <c r="BZ59" i="8"/>
  <c r="BR60" i="8" a="1"/>
  <c r="BR60" i="8"/>
  <c r="BS60" i="8" a="1"/>
  <c r="BS60" i="8"/>
  <c r="BT60" i="8" a="1"/>
  <c r="BT60" i="8"/>
  <c r="BU60" i="8" a="1"/>
  <c r="BU60" i="8" s="1"/>
  <c r="BV60" i="8" a="1"/>
  <c r="BV60" i="8"/>
  <c r="BW60" i="8" a="1"/>
  <c r="BW60" i="8"/>
  <c r="BX60" i="8" a="1"/>
  <c r="BX60" i="8"/>
  <c r="BY60" i="8" a="1"/>
  <c r="BY60" i="8"/>
  <c r="BZ60" i="8" a="1"/>
  <c r="BZ60" i="8"/>
  <c r="BR61" i="8" a="1"/>
  <c r="BR61" i="8" s="1"/>
  <c r="BS61" i="8" a="1"/>
  <c r="BS61" i="8"/>
  <c r="BT61" i="8" a="1"/>
  <c r="BT61" i="8" s="1"/>
  <c r="BU61" i="8" a="1"/>
  <c r="BU61" i="8" s="1"/>
  <c r="BV61" i="8" a="1"/>
  <c r="BV61" i="8"/>
  <c r="BW61" i="8" a="1"/>
  <c r="BW61" i="8"/>
  <c r="BX61" i="8" a="1"/>
  <c r="BX61" i="8"/>
  <c r="BY61" i="8" a="1"/>
  <c r="BY61" i="8"/>
  <c r="BZ61" i="8" a="1"/>
  <c r="BZ61" i="8"/>
  <c r="BR62" i="8" a="1"/>
  <c r="BR62" i="8"/>
  <c r="BS62" i="8" a="1"/>
  <c r="BS62" i="8" s="1"/>
  <c r="BT62" i="8" a="1"/>
  <c r="BT62" i="8" s="1"/>
  <c r="BU62" i="8" a="1"/>
  <c r="BU62" i="8"/>
  <c r="BV62" i="8" a="1"/>
  <c r="BV62" i="8"/>
  <c r="BW62" i="8" a="1"/>
  <c r="BW62" i="8"/>
  <c r="BX62" i="8" a="1"/>
  <c r="BX62" i="8"/>
  <c r="BY62" i="8" a="1"/>
  <c r="BY62" i="8"/>
  <c r="BZ62" i="8" a="1"/>
  <c r="BZ62" i="8" s="1"/>
  <c r="BR63" i="8" a="1"/>
  <c r="BR63" i="8" s="1"/>
  <c r="BS63" i="8" a="1"/>
  <c r="BS63" i="8"/>
  <c r="BT63" i="8" a="1"/>
  <c r="BT63" i="8" s="1"/>
  <c r="BU63" i="8" a="1"/>
  <c r="BU63" i="8"/>
  <c r="BV63" i="8" a="1"/>
  <c r="BV63" i="8"/>
  <c r="BW63" i="8" a="1"/>
  <c r="BW63" i="8"/>
  <c r="BX63" i="8" a="1"/>
  <c r="BX63" i="8"/>
  <c r="BY63" i="8" a="1"/>
  <c r="BY63" i="8"/>
  <c r="BZ63" i="8" a="1"/>
  <c r="BZ63" i="8" s="1"/>
  <c r="BR64" i="8" a="1"/>
  <c r="BR64" i="8"/>
  <c r="BS64" i="8" a="1"/>
  <c r="BS64" i="8" s="1"/>
  <c r="BT64" i="8" a="1"/>
  <c r="BT64" i="8"/>
  <c r="BU64" i="8" a="1"/>
  <c r="BU64" i="8"/>
  <c r="BV64" i="8" a="1"/>
  <c r="BV64" i="8"/>
  <c r="BW64" i="8" a="1"/>
  <c r="BW64" i="8"/>
  <c r="BX64" i="8" a="1"/>
  <c r="BX64" i="8"/>
  <c r="BY64" i="8" a="1"/>
  <c r="BY64" i="8" s="1"/>
  <c r="BZ64" i="8" a="1"/>
  <c r="BZ64" i="8"/>
  <c r="BR65" i="8" a="1"/>
  <c r="BR65" i="8"/>
  <c r="BS65" i="8" a="1"/>
  <c r="BS65" i="8" s="1"/>
  <c r="BT65" i="8" a="1"/>
  <c r="BT65" i="8"/>
  <c r="BU65" i="8" a="1"/>
  <c r="BU65" i="8"/>
  <c r="BV65" i="8" a="1"/>
  <c r="BV65" i="8"/>
  <c r="BW65" i="8" a="1"/>
  <c r="BW65" i="8"/>
  <c r="BX65" i="8" a="1"/>
  <c r="BX65" i="8" s="1"/>
  <c r="BY65" i="8" a="1"/>
  <c r="BY65" i="8" s="1"/>
  <c r="BZ65" i="8" a="1"/>
  <c r="BZ65" i="8"/>
  <c r="BR66" i="8" a="1"/>
  <c r="BR66" i="8" s="1"/>
  <c r="BS66" i="8" a="1"/>
  <c r="BS66" i="8"/>
  <c r="BT66" i="8" a="1"/>
  <c r="BT66" i="8"/>
  <c r="BU66" i="8" a="1"/>
  <c r="BU66" i="8"/>
  <c r="BV66" i="8" a="1"/>
  <c r="BV66" i="8"/>
  <c r="BW66" i="8" a="1"/>
  <c r="BW66" i="8" s="1"/>
  <c r="BX66" i="8" a="1"/>
  <c r="BX66" i="8"/>
  <c r="BY66" i="8" a="1"/>
  <c r="BY66" i="8"/>
  <c r="BZ66" i="8" a="1"/>
  <c r="BZ66" i="8"/>
  <c r="BR67" i="8" a="1"/>
  <c r="BR67" i="8" s="1"/>
  <c r="BS67" i="8" a="1"/>
  <c r="BS67" i="8"/>
  <c r="BT67" i="8" a="1"/>
  <c r="BT67" i="8"/>
  <c r="BU67" i="8" a="1"/>
  <c r="BU67" i="8"/>
  <c r="BV67" i="8" a="1"/>
  <c r="BV67" i="8" s="1"/>
  <c r="BW67" i="8" a="1"/>
  <c r="BW67" i="8"/>
  <c r="BX67" i="8" a="1"/>
  <c r="BX67" i="8" s="1"/>
  <c r="BY67" i="8" a="1"/>
  <c r="BY67" i="8"/>
  <c r="BZ67" i="8" a="1"/>
  <c r="BZ67" i="8" s="1"/>
  <c r="BR68" i="8" a="1"/>
  <c r="BR68" i="8"/>
  <c r="BS68" i="8" a="1"/>
  <c r="BS68" i="8"/>
  <c r="BT68" i="8" a="1"/>
  <c r="BT68" i="8"/>
  <c r="BU68" i="8" a="1"/>
  <c r="BU68" i="8" s="1"/>
  <c r="BV68" i="8" a="1"/>
  <c r="BV68" i="8"/>
  <c r="BW68" i="8" a="1"/>
  <c r="BW68" i="8"/>
  <c r="BX68" i="8" a="1"/>
  <c r="BX68" i="8"/>
  <c r="BY68" i="8" a="1"/>
  <c r="BY68" i="8"/>
  <c r="BZ68" i="8" a="1"/>
  <c r="BZ68" i="8" s="1"/>
  <c r="BR69" i="8" a="1"/>
  <c r="BR69" i="8"/>
  <c r="BS69" i="8" a="1"/>
  <c r="BS69" i="8"/>
  <c r="BT69" i="8" a="1"/>
  <c r="BT69" i="8" s="1"/>
  <c r="BU69" i="8" a="1"/>
  <c r="BU69" i="8"/>
  <c r="BV69" i="8" a="1"/>
  <c r="BV69" i="8"/>
  <c r="BW69" i="8" a="1"/>
  <c r="BW69" i="8" s="1"/>
  <c r="BX69" i="8" a="1"/>
  <c r="BX69" i="8"/>
  <c r="BY69" i="8" a="1"/>
  <c r="BY69" i="8" s="1"/>
  <c r="BZ69" i="8" a="1"/>
  <c r="BZ69" i="8"/>
  <c r="BR70" i="8" a="1"/>
  <c r="BR70" i="8"/>
  <c r="BS70" i="8" a="1"/>
  <c r="BS70" i="8" s="1"/>
  <c r="BT70" i="8" a="1"/>
  <c r="BT70" i="8"/>
  <c r="BU70" i="8" a="1"/>
  <c r="BU70" i="8"/>
  <c r="BV70" i="8" a="1"/>
  <c r="BV70" i="8"/>
  <c r="BW70" i="8" a="1"/>
  <c r="BW70" i="8"/>
  <c r="BX70" i="8" a="1"/>
  <c r="BX70" i="8"/>
  <c r="BY70" i="8" a="1"/>
  <c r="BY70" i="8" s="1"/>
  <c r="BZ70" i="8" a="1"/>
  <c r="BZ70" i="8"/>
  <c r="BR71" i="8" a="1"/>
  <c r="BR71" i="8" s="1"/>
  <c r="BS71" i="8" a="1"/>
  <c r="BS71" i="8"/>
  <c r="BT71" i="8" a="1"/>
  <c r="BT71" i="8"/>
  <c r="BU71" i="8" a="1"/>
  <c r="BU71" i="8"/>
  <c r="BV71" i="8" a="1"/>
  <c r="BV71" i="8" s="1"/>
  <c r="BW71" i="8" a="1"/>
  <c r="BW71" i="8"/>
  <c r="BX71" i="8" a="1"/>
  <c r="BX71" i="8" s="1"/>
  <c r="BY71" i="8" a="1"/>
  <c r="BY71" i="8"/>
  <c r="BZ71" i="8" a="1"/>
  <c r="BZ71" i="8" s="1"/>
  <c r="BR72" i="8" a="1"/>
  <c r="BR72" i="8"/>
  <c r="BS72" i="8" a="1"/>
  <c r="BS72" i="8"/>
  <c r="BT72" i="8" a="1"/>
  <c r="BT72" i="8"/>
  <c r="BU72" i="8" a="1"/>
  <c r="BU72" i="8"/>
  <c r="BV72" i="8" a="1"/>
  <c r="BV72" i="8"/>
  <c r="BW72" i="8" a="1"/>
  <c r="BW72" i="8"/>
  <c r="BX72" i="8" a="1"/>
  <c r="BX72" i="8" s="1"/>
  <c r="BY72" i="8" a="1"/>
  <c r="BY72" i="8" s="1"/>
  <c r="BZ72" i="8" a="1"/>
  <c r="BZ72" i="8"/>
  <c r="BR73" i="8" a="1"/>
  <c r="BR73" i="8"/>
  <c r="BS73" i="8" a="1"/>
  <c r="BS73" i="8"/>
  <c r="BT73" i="8" a="1"/>
  <c r="BT73" i="8"/>
  <c r="BU73" i="8" a="1"/>
  <c r="BU73" i="8" s="1"/>
  <c r="BV73" i="8" a="1"/>
  <c r="BV73" i="8"/>
  <c r="BW73" i="8" a="1"/>
  <c r="BW73" i="8" s="1"/>
  <c r="BX73" i="8" a="1"/>
  <c r="BX73" i="8" s="1"/>
  <c r="BY73" i="8" a="1"/>
  <c r="BY73" i="8"/>
  <c r="BZ73" i="8" a="1"/>
  <c r="BZ73" i="8"/>
  <c r="BR74" i="8" a="1"/>
  <c r="BR74" i="8"/>
  <c r="BS74" i="8" a="1"/>
  <c r="BS74" i="8"/>
  <c r="BT74" i="8" a="1"/>
  <c r="BT74" i="8"/>
  <c r="BU74" i="8" a="1"/>
  <c r="BU74" i="8"/>
  <c r="BV74" i="8" a="1"/>
  <c r="BV74" i="8"/>
  <c r="BW74" i="8" a="1"/>
  <c r="BW74" i="8" s="1"/>
  <c r="BX74" i="8" a="1"/>
  <c r="BX74" i="8"/>
  <c r="BY74" i="8" a="1"/>
  <c r="BY74" i="8"/>
  <c r="BZ74" i="8" a="1"/>
  <c r="BZ74" i="8"/>
  <c r="BR75" i="8" a="1"/>
  <c r="BR75" i="8"/>
  <c r="BS75" i="8" a="1"/>
  <c r="BS75" i="8"/>
  <c r="BT75" i="8" a="1"/>
  <c r="BT75" i="8" s="1"/>
  <c r="BU75" i="8" a="1"/>
  <c r="BU75" i="8"/>
  <c r="BV75" i="8" a="1"/>
  <c r="BV75" i="8" s="1"/>
  <c r="BW75" i="8" a="1"/>
  <c r="BW75" i="8" s="1"/>
  <c r="BX75" i="8" a="1"/>
  <c r="BX75" i="8"/>
  <c r="BY75" i="8" a="1"/>
  <c r="BY75" i="8"/>
  <c r="BZ75" i="8" a="1"/>
  <c r="BZ75" i="8"/>
  <c r="BR76" i="8" a="1"/>
  <c r="BR76" i="8"/>
  <c r="BS76" i="8" a="1"/>
  <c r="BS76" i="8"/>
  <c r="BT76" i="8" a="1"/>
  <c r="BT76" i="8"/>
  <c r="BU76" i="8" a="1"/>
  <c r="BU76" i="8" s="1"/>
  <c r="BV76" i="8" a="1"/>
  <c r="BV76" i="8" s="1"/>
  <c r="BW76" i="8" a="1"/>
  <c r="BW76" i="8"/>
  <c r="BX76" i="8" a="1"/>
  <c r="BX76" i="8"/>
  <c r="BY76" i="8" a="1"/>
  <c r="BY76" i="8"/>
  <c r="BZ76" i="8" a="1"/>
  <c r="BZ76" i="8"/>
  <c r="BR77" i="8" a="1"/>
  <c r="BR77" i="8"/>
  <c r="BS77" i="8" a="1"/>
  <c r="BS77" i="8" s="1"/>
  <c r="BT77" i="8" a="1"/>
  <c r="BT77" i="8" s="1"/>
  <c r="BU77" i="8" a="1"/>
  <c r="BU77" i="8"/>
  <c r="BV77" i="8" a="1"/>
  <c r="BV77" i="8" s="1"/>
  <c r="BW77" i="8" a="1"/>
  <c r="BW77" i="8"/>
  <c r="BX77" i="8" a="1"/>
  <c r="BX77" i="8"/>
  <c r="BY77" i="8" a="1"/>
  <c r="BY77" i="8"/>
  <c r="BZ77" i="8" a="1"/>
  <c r="BZ77" i="8"/>
  <c r="BR78" i="8" a="1"/>
  <c r="BR78" i="8"/>
  <c r="BS78" i="8" a="1"/>
  <c r="BS78" i="8" s="1"/>
  <c r="BT78" i="8" a="1"/>
  <c r="BT78" i="8"/>
  <c r="BU78" i="8" a="1"/>
  <c r="BU78" i="8" s="1"/>
  <c r="BV78" i="8" a="1"/>
  <c r="BV78" i="8"/>
  <c r="BW78" i="8" a="1"/>
  <c r="BW78" i="8"/>
  <c r="BX78" i="8" a="1"/>
  <c r="BX78" i="8"/>
  <c r="BY78" i="8" a="1"/>
  <c r="BY78" i="8"/>
  <c r="BZ78" i="8" a="1"/>
  <c r="BZ78" i="8"/>
  <c r="BR79" i="8" a="1"/>
  <c r="BR79" i="8" s="1"/>
  <c r="BS79" i="8" a="1"/>
  <c r="BS79" i="8"/>
  <c r="BT79" i="8" a="1"/>
  <c r="BT79" i="8"/>
  <c r="BU79" i="8" a="1"/>
  <c r="BU79" i="8" s="1"/>
  <c r="BV79" i="8" a="1"/>
  <c r="BV79" i="8"/>
  <c r="BW79" i="8" a="1"/>
  <c r="BW79" i="8"/>
  <c r="BX79" i="8" a="1"/>
  <c r="BX79" i="8"/>
  <c r="BY79" i="8" a="1"/>
  <c r="BY79" i="8"/>
  <c r="BZ79" i="8" a="1"/>
  <c r="BZ79" i="8" s="1"/>
  <c r="BR80" i="8" a="1"/>
  <c r="BR80" i="8" s="1"/>
  <c r="BS80" i="8" a="1"/>
  <c r="BS80" i="8"/>
  <c r="BT80" i="8" a="1"/>
  <c r="BT80" i="8" s="1"/>
  <c r="BU80" i="8" a="1"/>
  <c r="BU80" i="8"/>
  <c r="BV80" i="8" a="1"/>
  <c r="BV80" i="8"/>
  <c r="BW80" i="8" a="1"/>
  <c r="BW80" i="8"/>
  <c r="BX80" i="8" a="1"/>
  <c r="BX80" i="8"/>
  <c r="BY80" i="8" a="1"/>
  <c r="BY80" i="8" s="1"/>
  <c r="BZ80" i="8" a="1"/>
  <c r="BZ80" i="8"/>
  <c r="BR81" i="8" a="1"/>
  <c r="BR81" i="8"/>
  <c r="BS81" i="8" a="1"/>
  <c r="BS81" i="8"/>
  <c r="BT81" i="8" a="1"/>
  <c r="BT81" i="8" s="1"/>
  <c r="BU81" i="8" a="1"/>
  <c r="BU81" i="8"/>
  <c r="BV81" i="8" a="1"/>
  <c r="BV81" i="8"/>
  <c r="BW81" i="8" a="1"/>
  <c r="BW81" i="8"/>
  <c r="BX81" i="8" a="1"/>
  <c r="BX81" i="8" s="1"/>
  <c r="BY81" i="8" a="1"/>
  <c r="BY81" i="8"/>
  <c r="BZ81" i="8" a="1"/>
  <c r="BZ81" i="8" s="1"/>
  <c r="BR82" i="8" a="1"/>
  <c r="BR82" i="8"/>
  <c r="BS82" i="8" a="1"/>
  <c r="BS82" i="8" s="1"/>
  <c r="BT82" i="8" a="1"/>
  <c r="BT82" i="8"/>
  <c r="BU82" i="8" a="1"/>
  <c r="BU82" i="8"/>
  <c r="BV82" i="8" a="1"/>
  <c r="BV82" i="8"/>
  <c r="BW82" i="8" a="1"/>
  <c r="BW82" i="8"/>
  <c r="BX82" i="8" a="1"/>
  <c r="BX82" i="8"/>
  <c r="BY82" i="8" a="1"/>
  <c r="BY82" i="8" s="1"/>
  <c r="BZ82" i="8" a="1"/>
  <c r="BZ82" i="8"/>
  <c r="BR83" i="8" a="1"/>
  <c r="BR83" i="8" s="1"/>
  <c r="BS83" i="8" a="1"/>
  <c r="BS83" i="8"/>
  <c r="BT83" i="8" a="1"/>
  <c r="BT83" i="8"/>
  <c r="BU83" i="8" a="1"/>
  <c r="BU83" i="8"/>
  <c r="BV83" i="8" a="1"/>
  <c r="BV83" i="8"/>
  <c r="BW83" i="8" a="1"/>
  <c r="BW83" i="8"/>
  <c r="BX83" i="8" a="1"/>
  <c r="BX83" i="8" s="1"/>
  <c r="BY83" i="8" a="1"/>
  <c r="BY83" i="8"/>
  <c r="BZ83" i="8" a="1"/>
  <c r="BZ83" i="8" s="1"/>
  <c r="BR84" i="8" a="1"/>
  <c r="BR84" i="8"/>
  <c r="BS84" i="8" a="1"/>
  <c r="BS84" i="8"/>
  <c r="BT84" i="8" a="1"/>
  <c r="BT84" i="8"/>
  <c r="BU84" i="8" a="1"/>
  <c r="BU84" i="8"/>
  <c r="BV84" i="8" a="1"/>
  <c r="BV84" i="8"/>
  <c r="BW84" i="8" a="1"/>
  <c r="BW84" i="8" s="1"/>
  <c r="BX84" i="8" a="1"/>
  <c r="BX84" i="8"/>
  <c r="BY84" i="8" a="1"/>
  <c r="BY84" i="8" s="1"/>
  <c r="BZ84" i="8" a="1"/>
  <c r="BZ84" i="8"/>
  <c r="BR85" i="8" a="1"/>
  <c r="BR85" i="8"/>
  <c r="BS85" i="8" a="1"/>
  <c r="BS85" i="8"/>
  <c r="BT85" i="8" a="1"/>
  <c r="BT85" i="8"/>
  <c r="BU85" i="8" a="1"/>
  <c r="BU85" i="8"/>
  <c r="BV85" i="8" a="1"/>
  <c r="BV85" i="8" s="1"/>
  <c r="BW85" i="8" a="1"/>
  <c r="BW85" i="8"/>
  <c r="BX85" i="8" a="1"/>
  <c r="BX85" i="8" s="1"/>
  <c r="BY85" i="8" a="1"/>
  <c r="BY85" i="8"/>
  <c r="BZ85" i="8" a="1"/>
  <c r="BZ85" i="8"/>
  <c r="BR86" i="8" a="1"/>
  <c r="BR86" i="8"/>
  <c r="BS86" i="8" a="1"/>
  <c r="BS86" i="8"/>
  <c r="BT86" i="8" a="1"/>
  <c r="BT86" i="8"/>
  <c r="BU86" i="8" a="1"/>
  <c r="BU86" i="8" s="1"/>
  <c r="BV86" i="8" a="1"/>
  <c r="BV86" i="8"/>
  <c r="BW86" i="8" a="1"/>
  <c r="BW86" i="8" s="1"/>
  <c r="BX86" i="8" a="1"/>
  <c r="BX86" i="8"/>
  <c r="BY86" i="8" a="1"/>
  <c r="BY86" i="8"/>
  <c r="BZ86" i="8" a="1"/>
  <c r="BZ86" i="8"/>
  <c r="BR87" i="8" a="1"/>
  <c r="BR87" i="8"/>
  <c r="BS87" i="8" a="1"/>
  <c r="BS87" i="8"/>
  <c r="BT87" i="8" a="1"/>
  <c r="BT87" i="8" s="1"/>
  <c r="BU87" i="8" a="1"/>
  <c r="BU87" i="8"/>
  <c r="BV87" i="8" a="1"/>
  <c r="BV87" i="8" s="1"/>
  <c r="BW87" i="8" a="1"/>
  <c r="BW87" i="8"/>
  <c r="BX87" i="8" a="1"/>
  <c r="BX87" i="8"/>
  <c r="BY87" i="8" a="1"/>
  <c r="BY87" i="8"/>
  <c r="BZ87" i="8" a="1"/>
  <c r="BZ87" i="8"/>
  <c r="BR88" i="8" a="1"/>
  <c r="BR88" i="8"/>
  <c r="BS88" i="8" a="1"/>
  <c r="BS88" i="8" s="1"/>
  <c r="BT88" i="8" a="1"/>
  <c r="BT88" i="8"/>
  <c r="BU88" i="8" a="1"/>
  <c r="BU88" i="8" s="1"/>
  <c r="BV88" i="8" a="1"/>
  <c r="BV88" i="8"/>
  <c r="BW88" i="8" a="1"/>
  <c r="BW88" i="8"/>
  <c r="BX88" i="8" a="1"/>
  <c r="BX88" i="8"/>
  <c r="BY88" i="8" a="1"/>
  <c r="BY88" i="8"/>
  <c r="BZ88" i="8" a="1"/>
  <c r="BZ88" i="8"/>
  <c r="BR89" i="8" a="1"/>
  <c r="BR89" i="8" s="1"/>
  <c r="BS89" i="8" a="1"/>
  <c r="BS89" i="8"/>
  <c r="BT89" i="8" a="1"/>
  <c r="BT89" i="8" s="1"/>
  <c r="BU89" i="8" a="1"/>
  <c r="BU89" i="8"/>
  <c r="BV89" i="8" a="1"/>
  <c r="BV89" i="8"/>
  <c r="BW89" i="8" a="1"/>
  <c r="BW89" i="8"/>
  <c r="BX89" i="8" a="1"/>
  <c r="BX89" i="8"/>
  <c r="BY89" i="8" a="1"/>
  <c r="BY89" i="8"/>
  <c r="BZ89" i="8" a="1"/>
  <c r="BZ89" i="8" s="1"/>
  <c r="BR90" i="8" a="1"/>
  <c r="BR90" i="8"/>
  <c r="BS90" i="8" a="1"/>
  <c r="BS90" i="8" s="1"/>
  <c r="BT90" i="8" a="1"/>
  <c r="BT90" i="8"/>
  <c r="BU90" i="8" a="1"/>
  <c r="BU90" i="8"/>
  <c r="BV90" i="8" a="1"/>
  <c r="BV90" i="8"/>
  <c r="BW90" i="8" a="1"/>
  <c r="BW90" i="8"/>
  <c r="BX90" i="8" a="1"/>
  <c r="BX90" i="8"/>
  <c r="BY90" i="8" a="1"/>
  <c r="BY90" i="8" s="1"/>
  <c r="BZ90" i="8" a="1"/>
  <c r="BZ90" i="8"/>
  <c r="BR91" i="8" a="1"/>
  <c r="BR91" i="8" s="1"/>
  <c r="BS91" i="8" a="1"/>
  <c r="BS91" i="8"/>
  <c r="BT91" i="8" a="1"/>
  <c r="BT91" i="8"/>
  <c r="BU91" i="8" a="1"/>
  <c r="BU91" i="8"/>
  <c r="BV91" i="8" a="1"/>
  <c r="BV91" i="8"/>
  <c r="BW91" i="8" a="1"/>
  <c r="BW91" i="8"/>
  <c r="BX91" i="8" a="1"/>
  <c r="BX91" i="8" s="1"/>
  <c r="BY91" i="8" a="1"/>
  <c r="BY91" i="8"/>
  <c r="BZ91" i="8" a="1"/>
  <c r="BZ91" i="8" s="1"/>
  <c r="BR92" i="8" a="1"/>
  <c r="BR92" i="8"/>
  <c r="BS92" i="8" a="1"/>
  <c r="BS92" i="8"/>
  <c r="BT92" i="8" a="1"/>
  <c r="BT92" i="8"/>
  <c r="BU92" i="8" a="1"/>
  <c r="BU92" i="8"/>
  <c r="BV92" i="8" a="1"/>
  <c r="BV92" i="8"/>
  <c r="BW92" i="8" a="1"/>
  <c r="BW92" i="8" s="1"/>
  <c r="BX92" i="8" a="1"/>
  <c r="BX92" i="8"/>
  <c r="BY92" i="8" a="1"/>
  <c r="BY92" i="8" s="1"/>
  <c r="BZ92" i="8" a="1"/>
  <c r="BZ92" i="8"/>
  <c r="BR93" i="8" a="1"/>
  <c r="BR93" i="8"/>
  <c r="BS93" i="8" a="1"/>
  <c r="BS93" i="8"/>
  <c r="BT93" i="8" a="1"/>
  <c r="BT93" i="8"/>
  <c r="BU93" i="8" a="1"/>
  <c r="BU93" i="8"/>
  <c r="BV93" i="8" a="1"/>
  <c r="BV93" i="8" s="1"/>
  <c r="BW93" i="8" a="1"/>
  <c r="BW93" i="8"/>
  <c r="BX93" i="8" a="1"/>
  <c r="BX93" i="8" s="1"/>
  <c r="BY93" i="8" a="1"/>
  <c r="BY93" i="8"/>
  <c r="BZ93" i="8" a="1"/>
  <c r="BZ93" i="8"/>
  <c r="BR94" i="8" a="1"/>
  <c r="BR94" i="8"/>
  <c r="BS94" i="8" a="1"/>
  <c r="BS94" i="8"/>
  <c r="BT94" i="8" a="1"/>
  <c r="BT94" i="8"/>
  <c r="BU94" i="8" a="1"/>
  <c r="BU94" i="8" s="1"/>
  <c r="BV94" i="8" a="1"/>
  <c r="BV94" i="8"/>
  <c r="BW94" i="8" a="1"/>
  <c r="BW94" i="8" s="1"/>
  <c r="BX94" i="8" a="1"/>
  <c r="BX94" i="8"/>
  <c r="BY94" i="8" a="1"/>
  <c r="BY94" i="8"/>
  <c r="BZ94" i="8" a="1"/>
  <c r="BZ94" i="8"/>
  <c r="BR95" i="8" a="1"/>
  <c r="BR95" i="8"/>
  <c r="BS95" i="8" a="1"/>
  <c r="BS95" i="8"/>
  <c r="BT95" i="8" a="1"/>
  <c r="BT95" i="8" s="1"/>
  <c r="BU95" i="8" a="1"/>
  <c r="BU95" i="8"/>
  <c r="BV95" i="8" a="1"/>
  <c r="BV95" i="8" s="1"/>
  <c r="BW95" i="8" a="1"/>
  <c r="BW95" i="8"/>
  <c r="BX95" i="8" a="1"/>
  <c r="BX95" i="8"/>
  <c r="BY95" i="8" a="1"/>
  <c r="BY95" i="8"/>
  <c r="BZ95" i="8" a="1"/>
  <c r="BZ95" i="8"/>
  <c r="BR96" i="8" a="1"/>
  <c r="BR96" i="8"/>
  <c r="BS96" i="8" a="1"/>
  <c r="BS96" i="8" s="1"/>
  <c r="BT96" i="8" a="1"/>
  <c r="BT96" i="8"/>
  <c r="BU96" i="8" a="1"/>
  <c r="BU96" i="8" s="1"/>
  <c r="BV96" i="8" a="1"/>
  <c r="BV96" i="8"/>
  <c r="BW96" i="8" a="1"/>
  <c r="BW96" i="8"/>
  <c r="BX96" i="8" a="1"/>
  <c r="BX96" i="8"/>
  <c r="BY96" i="8" a="1"/>
  <c r="BY96" i="8"/>
  <c r="BZ96" i="8" a="1"/>
  <c r="BZ96" i="8"/>
  <c r="BR97" i="8" a="1"/>
  <c r="BR97" i="8" s="1"/>
  <c r="BS97" i="8" a="1"/>
  <c r="BS97" i="8"/>
  <c r="BT97" i="8" a="1"/>
  <c r="BT97" i="8" s="1"/>
  <c r="BU97" i="8" a="1"/>
  <c r="BU97" i="8"/>
  <c r="BV97" i="8" a="1"/>
  <c r="BV97" i="8"/>
  <c r="BW97" i="8" a="1"/>
  <c r="BW97" i="8"/>
  <c r="BX97" i="8" a="1"/>
  <c r="BX97" i="8"/>
  <c r="BY97" i="8" a="1"/>
  <c r="BY97" i="8"/>
  <c r="BZ97" i="8" a="1"/>
  <c r="BZ97" i="8" s="1"/>
  <c r="BR98" i="8" a="1"/>
  <c r="BR98" i="8"/>
  <c r="BS98" i="8" a="1"/>
  <c r="BS98" i="8" s="1"/>
  <c r="BT98" i="8" a="1"/>
  <c r="BT98" i="8"/>
  <c r="BU98" i="8" a="1"/>
  <c r="BU98" i="8"/>
  <c r="BV98" i="8" a="1"/>
  <c r="BV98" i="8"/>
  <c r="BW98" i="8" a="1"/>
  <c r="BW98" i="8"/>
  <c r="BX98" i="8" a="1"/>
  <c r="BX98" i="8"/>
  <c r="BY98" i="8" a="1"/>
  <c r="BY98" i="8" s="1"/>
  <c r="BZ98" i="8" a="1"/>
  <c r="BZ98" i="8"/>
  <c r="BR99" i="8" a="1"/>
  <c r="BR99" i="8" s="1"/>
  <c r="BS99" i="8" a="1"/>
  <c r="BS99" i="8"/>
  <c r="BT99" i="8" a="1"/>
  <c r="BT99" i="8"/>
  <c r="BU99" i="8" a="1"/>
  <c r="BU99" i="8"/>
  <c r="BV99" i="8" a="1"/>
  <c r="BV99" i="8"/>
  <c r="BW99" i="8" a="1"/>
  <c r="BW99" i="8"/>
  <c r="BX99" i="8" a="1"/>
  <c r="BX99" i="8" s="1"/>
  <c r="BY99" i="8" a="1"/>
  <c r="BY99" i="8"/>
  <c r="BZ99" i="8" a="1"/>
  <c r="BZ99" i="8" s="1"/>
  <c r="BR100" i="8" a="1"/>
  <c r="BR100" i="8"/>
  <c r="BS100" i="8" a="1"/>
  <c r="BS100" i="8"/>
  <c r="BT100" i="8" a="1"/>
  <c r="BT100" i="8"/>
  <c r="BU100" i="8" a="1"/>
  <c r="BU100" i="8"/>
  <c r="BV100" i="8" a="1"/>
  <c r="BV100" i="8"/>
  <c r="BW100" i="8" a="1"/>
  <c r="BW100" i="8" s="1"/>
  <c r="BX100" i="8" a="1"/>
  <c r="BX100" i="8"/>
  <c r="BY100" i="8" a="1"/>
  <c r="BY100" i="8" s="1"/>
  <c r="BZ100" i="8" a="1"/>
  <c r="BZ100" i="8"/>
  <c r="BR101" i="8" a="1"/>
  <c r="BR101" i="8"/>
  <c r="BS101" i="8" a="1"/>
  <c r="BS101" i="8"/>
  <c r="BT101" i="8" a="1"/>
  <c r="BT101" i="8"/>
  <c r="BU101" i="8" a="1"/>
  <c r="BU101" i="8"/>
  <c r="BV101" i="8" a="1"/>
  <c r="BV101" i="8" s="1"/>
  <c r="BW101" i="8" a="1"/>
  <c r="BW101" i="8"/>
  <c r="BX101" i="8" a="1"/>
  <c r="BX101" i="8" s="1"/>
  <c r="BY101" i="8" a="1"/>
  <c r="BY101" i="8"/>
  <c r="BZ101" i="8" a="1"/>
  <c r="BZ101" i="8"/>
  <c r="BR102" i="8" a="1"/>
  <c r="BR102" i="8"/>
  <c r="BS102" i="8" a="1"/>
  <c r="BS102" i="8"/>
  <c r="BT102" i="8" a="1"/>
  <c r="BT102" i="8"/>
  <c r="BU102" i="8" a="1"/>
  <c r="BU102" i="8" s="1"/>
  <c r="BV102" i="8" a="1"/>
  <c r="BV102" i="8"/>
  <c r="BW102" i="8" a="1"/>
  <c r="BW102" i="8" s="1"/>
  <c r="BX102" i="8" a="1"/>
  <c r="BX102" i="8"/>
  <c r="BY102" i="8" a="1"/>
  <c r="BY102" i="8"/>
  <c r="BZ102" i="8" a="1"/>
  <c r="BZ102" i="8"/>
  <c r="BR103" i="8" a="1"/>
  <c r="BR103" i="8"/>
  <c r="BS103" i="8" a="1"/>
  <c r="BS103" i="8"/>
  <c r="BT103" i="8" a="1"/>
  <c r="BT103" i="8" s="1"/>
  <c r="BU103" i="8" a="1"/>
  <c r="BU103" i="8"/>
  <c r="BV103" i="8" a="1"/>
  <c r="BV103" i="8" s="1"/>
  <c r="BW103" i="8" a="1"/>
  <c r="BW103" i="8"/>
  <c r="BX103" i="8" a="1"/>
  <c r="BX103" i="8"/>
  <c r="BY103" i="8" a="1"/>
  <c r="BY103" i="8"/>
  <c r="BZ103" i="8" a="1"/>
  <c r="BZ103" i="8"/>
  <c r="BR104" i="8" a="1"/>
  <c r="BR104" i="8"/>
  <c r="BS104" i="8" a="1"/>
  <c r="BS104" i="8" s="1"/>
  <c r="BT104" i="8" a="1"/>
  <c r="BT104" i="8"/>
  <c r="BU104" i="8" a="1"/>
  <c r="BU104" i="8" s="1"/>
  <c r="BV104" i="8" a="1"/>
  <c r="BV104" i="8"/>
  <c r="BW104" i="8" a="1"/>
  <c r="BW104" i="8"/>
  <c r="BX104" i="8" a="1"/>
  <c r="BX104" i="8"/>
  <c r="BY104" i="8" a="1"/>
  <c r="BY104" i="8"/>
  <c r="BZ104" i="8" a="1"/>
  <c r="BZ104" i="8"/>
  <c r="BR105" i="8" a="1"/>
  <c r="BR105" i="8" s="1"/>
  <c r="BS105" i="8" a="1"/>
  <c r="BS105" i="8"/>
  <c r="BT105" i="8" a="1"/>
  <c r="BT105" i="8" s="1"/>
  <c r="BU105" i="8" a="1"/>
  <c r="BU105" i="8"/>
  <c r="BV105" i="8" a="1"/>
  <c r="BV105" i="8"/>
  <c r="BW105" i="8" a="1"/>
  <c r="BW105" i="8"/>
  <c r="BX105" i="8" a="1"/>
  <c r="BX105" i="8"/>
  <c r="BY105" i="8" a="1"/>
  <c r="BY105" i="8"/>
  <c r="BZ105" i="8" a="1"/>
  <c r="BZ105" i="8" s="1"/>
  <c r="BS6" i="8" a="1"/>
  <c r="BS6" i="8"/>
  <c r="BT6" i="8" a="1"/>
  <c r="BT6" i="8"/>
  <c r="BU6" i="8" a="1"/>
  <c r="BU6" i="8" s="1"/>
  <c r="BV6" i="8" a="1"/>
  <c r="BV6" i="8"/>
  <c r="BW6" i="8" a="1"/>
  <c r="BW6" i="8" s="1"/>
  <c r="BX6" i="8" a="1"/>
  <c r="BX6" i="8"/>
  <c r="BY6" i="8" a="1"/>
  <c r="BY6" i="8"/>
  <c r="BZ6" i="8" a="1"/>
  <c r="BZ6" i="8"/>
  <c r="BR6" i="8" a="1"/>
  <c r="BR6" i="8"/>
  <c r="BO7" i="8"/>
  <c r="BP7" i="8" s="1"/>
  <c r="BO8" i="8"/>
  <c r="BP8" i="8"/>
  <c r="BO9" i="8"/>
  <c r="BP9" i="8"/>
  <c r="BO10" i="8"/>
  <c r="BP10" i="8"/>
  <c r="BO11" i="8"/>
  <c r="BP11" i="8"/>
  <c r="BO12" i="8"/>
  <c r="BP12" i="8"/>
  <c r="BO13" i="8"/>
  <c r="BP13" i="8"/>
  <c r="BO14" i="8"/>
  <c r="BP14" i="8"/>
  <c r="BO15" i="8"/>
  <c r="BP15" i="8" s="1"/>
  <c r="BO16" i="8"/>
  <c r="BP16" i="8"/>
  <c r="BO17" i="8"/>
  <c r="BP17" i="8"/>
  <c r="BO18" i="8"/>
  <c r="BP18" i="8"/>
  <c r="BO19" i="8"/>
  <c r="BP19" i="8"/>
  <c r="BO20" i="8"/>
  <c r="BP20" i="8"/>
  <c r="BO21" i="8"/>
  <c r="BP21" i="8"/>
  <c r="BO22" i="8"/>
  <c r="BP22" i="8"/>
  <c r="BO23" i="8"/>
  <c r="BP23" i="8" s="1"/>
  <c r="BO24" i="8"/>
  <c r="BP24" i="8"/>
  <c r="BO25" i="8"/>
  <c r="BP25" i="8"/>
  <c r="BO26" i="8"/>
  <c r="BP26" i="8"/>
  <c r="BO27" i="8"/>
  <c r="BP27" i="8"/>
  <c r="BO28" i="8"/>
  <c r="BP28" i="8"/>
  <c r="BO29" i="8"/>
  <c r="BP29" i="8"/>
  <c r="BO30" i="8"/>
  <c r="BP30" i="8"/>
  <c r="BO31" i="8"/>
  <c r="BP31" i="8" s="1"/>
  <c r="BO32" i="8"/>
  <c r="BP32" i="8"/>
  <c r="BO33" i="8"/>
  <c r="BP33" i="8"/>
  <c r="BO34" i="8"/>
  <c r="BP34" i="8"/>
  <c r="BO35" i="8"/>
  <c r="BP35" i="8"/>
  <c r="BO36" i="8"/>
  <c r="BP36" i="8"/>
  <c r="BO37" i="8"/>
  <c r="BP37" i="8"/>
  <c r="BO38" i="8"/>
  <c r="BP38" i="8"/>
  <c r="BO39" i="8"/>
  <c r="BP39" i="8" s="1"/>
  <c r="BO40" i="8"/>
  <c r="BP40" i="8"/>
  <c r="BO41" i="8"/>
  <c r="BP41" i="8"/>
  <c r="BO42" i="8"/>
  <c r="BP42" i="8"/>
  <c r="BO43" i="8"/>
  <c r="BP43" i="8"/>
  <c r="BO44" i="8"/>
  <c r="BP44" i="8"/>
  <c r="BO45" i="8"/>
  <c r="BP45" i="8"/>
  <c r="BO46" i="8"/>
  <c r="BP46" i="8"/>
  <c r="BO47" i="8"/>
  <c r="BP47" i="8" s="1"/>
  <c r="BO48" i="8"/>
  <c r="BP48" i="8"/>
  <c r="BO49" i="8"/>
  <c r="BP49" i="8"/>
  <c r="BO50" i="8"/>
  <c r="BP50" i="8"/>
  <c r="BO51" i="8"/>
  <c r="BP51" i="8"/>
  <c r="BO52" i="8"/>
  <c r="BP52" i="8"/>
  <c r="BO53" i="8"/>
  <c r="BP53" i="8"/>
  <c r="BO54" i="8"/>
  <c r="BP54" i="8"/>
  <c r="BO55" i="8"/>
  <c r="BP55" i="8" s="1"/>
  <c r="BO56" i="8"/>
  <c r="BP56" i="8"/>
  <c r="BO57" i="8"/>
  <c r="BP57" i="8"/>
  <c r="BO58" i="8"/>
  <c r="BP58" i="8"/>
  <c r="BO59" i="8"/>
  <c r="BP59" i="8"/>
  <c r="BO60" i="8"/>
  <c r="BP60" i="8"/>
  <c r="BO61" i="8"/>
  <c r="BP61" i="8"/>
  <c r="BO62" i="8"/>
  <c r="BP62" i="8"/>
  <c r="BO63" i="8"/>
  <c r="BP63" i="8"/>
  <c r="BO64" i="8"/>
  <c r="BP64" i="8"/>
  <c r="BO65" i="8"/>
  <c r="BP65" i="8"/>
  <c r="BO66" i="8"/>
  <c r="BP66" i="8"/>
  <c r="BO67" i="8"/>
  <c r="BP67" i="8"/>
  <c r="BO68" i="8"/>
  <c r="BP68" i="8"/>
  <c r="BO69" i="8"/>
  <c r="BP69" i="8"/>
  <c r="BO70" i="8"/>
  <c r="BP70" i="8"/>
  <c r="BO71" i="8"/>
  <c r="BP71" i="8"/>
  <c r="BO72" i="8"/>
  <c r="BP72" i="8"/>
  <c r="BO73" i="8"/>
  <c r="BP73" i="8"/>
  <c r="BO74" i="8"/>
  <c r="BP74" i="8"/>
  <c r="BO75" i="8"/>
  <c r="BP75" i="8"/>
  <c r="BO76" i="8"/>
  <c r="BP76" i="8"/>
  <c r="BO77" i="8"/>
  <c r="BP77" i="8"/>
  <c r="BO78" i="8"/>
  <c r="BP78" i="8"/>
  <c r="BO79" i="8"/>
  <c r="BP79" i="8"/>
  <c r="BO80" i="8"/>
  <c r="BP80" i="8"/>
  <c r="BO81" i="8"/>
  <c r="BP81" i="8"/>
  <c r="BO82" i="8"/>
  <c r="BP82" i="8"/>
  <c r="BO83" i="8"/>
  <c r="BP83" i="8"/>
  <c r="BO84" i="8"/>
  <c r="BP84" i="8"/>
  <c r="BO85" i="8"/>
  <c r="BP85" i="8"/>
  <c r="BO86" i="8"/>
  <c r="BP86" i="8"/>
  <c r="BO87" i="8"/>
  <c r="BP87" i="8"/>
  <c r="BO88" i="8"/>
  <c r="BP88" i="8"/>
  <c r="BO89" i="8"/>
  <c r="BP89" i="8"/>
  <c r="BO90" i="8"/>
  <c r="BP90" i="8"/>
  <c r="BO91" i="8"/>
  <c r="BP91" i="8"/>
  <c r="BO92" i="8"/>
  <c r="BP92" i="8"/>
  <c r="BO93" i="8"/>
  <c r="BP93" i="8"/>
  <c r="BO94" i="8"/>
  <c r="BP94" i="8"/>
  <c r="BO95" i="8"/>
  <c r="BP95" i="8"/>
  <c r="BO96" i="8"/>
  <c r="BP96" i="8"/>
  <c r="BO97" i="8"/>
  <c r="BP97" i="8"/>
  <c r="BO98" i="8"/>
  <c r="BP98" i="8"/>
  <c r="BO99" i="8"/>
  <c r="BP99" i="8"/>
  <c r="BO100" i="8"/>
  <c r="BP100" i="8"/>
  <c r="BO101" i="8"/>
  <c r="BP101" i="8"/>
  <c r="BO102" i="8"/>
  <c r="BP102" i="8"/>
  <c r="BO103" i="8"/>
  <c r="BP103" i="8"/>
  <c r="BO104" i="8"/>
  <c r="BP104" i="8"/>
  <c r="BO105" i="8"/>
  <c r="BP105" i="8"/>
  <c r="BP6" i="8"/>
  <c r="BO6" i="8"/>
  <c r="BN7" i="8"/>
  <c r="BN8" i="8"/>
  <c r="BN9" i="8"/>
  <c r="BN10" i="8"/>
  <c r="BN11" i="8"/>
  <c r="BN12" i="8"/>
  <c r="BN13" i="8"/>
  <c r="BN14" i="8"/>
  <c r="BN15" i="8"/>
  <c r="BN16" i="8"/>
  <c r="BN17" i="8"/>
  <c r="BN18" i="8"/>
  <c r="BN19" i="8"/>
  <c r="BN20" i="8"/>
  <c r="BN21" i="8"/>
  <c r="BN22" i="8"/>
  <c r="BN23" i="8"/>
  <c r="BN24" i="8"/>
  <c r="BN25" i="8"/>
  <c r="BN26" i="8"/>
  <c r="BN27" i="8"/>
  <c r="BN28" i="8"/>
  <c r="BN29" i="8"/>
  <c r="BN30" i="8"/>
  <c r="BN31" i="8"/>
  <c r="BN32" i="8"/>
  <c r="BN33" i="8"/>
  <c r="BN34" i="8"/>
  <c r="BN35" i="8"/>
  <c r="BN36" i="8"/>
  <c r="BN37" i="8"/>
  <c r="BN38" i="8"/>
  <c r="BN39" i="8"/>
  <c r="BN40" i="8"/>
  <c r="BN41" i="8"/>
  <c r="BN42" i="8"/>
  <c r="BN43" i="8"/>
  <c r="BN44" i="8"/>
  <c r="BN45" i="8"/>
  <c r="BN46" i="8"/>
  <c r="BN47" i="8"/>
  <c r="BN48" i="8"/>
  <c r="BN49" i="8"/>
  <c r="BN50" i="8"/>
  <c r="BN51" i="8"/>
  <c r="BN52" i="8"/>
  <c r="BN53" i="8"/>
  <c r="BN54" i="8"/>
  <c r="BN55" i="8"/>
  <c r="BN56" i="8"/>
  <c r="BN57" i="8"/>
  <c r="BN58" i="8"/>
  <c r="BN59" i="8"/>
  <c r="BN60" i="8"/>
  <c r="BN61" i="8"/>
  <c r="BN62" i="8"/>
  <c r="BN63" i="8"/>
  <c r="BN64" i="8"/>
  <c r="BN65" i="8"/>
  <c r="BN66" i="8"/>
  <c r="BN67" i="8"/>
  <c r="BN68" i="8"/>
  <c r="BN69" i="8"/>
  <c r="BN70" i="8"/>
  <c r="BN71" i="8"/>
  <c r="BN72" i="8"/>
  <c r="BN73" i="8"/>
  <c r="BN74" i="8"/>
  <c r="BN75" i="8"/>
  <c r="BN76" i="8"/>
  <c r="BN77" i="8"/>
  <c r="BN78" i="8"/>
  <c r="BN79" i="8"/>
  <c r="BN80" i="8"/>
  <c r="BN81" i="8"/>
  <c r="BN82" i="8"/>
  <c r="BN83" i="8"/>
  <c r="BN84" i="8"/>
  <c r="BN85" i="8"/>
  <c r="BN86" i="8"/>
  <c r="BN87" i="8"/>
  <c r="BN88" i="8"/>
  <c r="BN89" i="8"/>
  <c r="BN90" i="8"/>
  <c r="BN91" i="8"/>
  <c r="BN92" i="8"/>
  <c r="BN93" i="8"/>
  <c r="BN94" i="8"/>
  <c r="BN95" i="8"/>
  <c r="BN96" i="8"/>
  <c r="BN97" i="8"/>
  <c r="BN98" i="8"/>
  <c r="BN99" i="8"/>
  <c r="BN100" i="8"/>
  <c r="BN101" i="8"/>
  <c r="BN102" i="8"/>
  <c r="BN103" i="8"/>
  <c r="BN104" i="8"/>
  <c r="BN105" i="8"/>
  <c r="BN6" i="8"/>
  <c r="BM7" i="8"/>
  <c r="BM8" i="8"/>
  <c r="BM9" i="8"/>
  <c r="BM10" i="8"/>
  <c r="BM11" i="8"/>
  <c r="BM12" i="8"/>
  <c r="BM13" i="8"/>
  <c r="BM14" i="8"/>
  <c r="BM15" i="8"/>
  <c r="BM16" i="8"/>
  <c r="BM17" i="8"/>
  <c r="BM18" i="8"/>
  <c r="BM19" i="8"/>
  <c r="BM20" i="8"/>
  <c r="BM21" i="8"/>
  <c r="BM22" i="8"/>
  <c r="BM23" i="8"/>
  <c r="BM24" i="8"/>
  <c r="BM25" i="8"/>
  <c r="BM26" i="8"/>
  <c r="BM27" i="8"/>
  <c r="BM28" i="8"/>
  <c r="BM29" i="8"/>
  <c r="BM30" i="8"/>
  <c r="BM31" i="8"/>
  <c r="BM32" i="8"/>
  <c r="BM33" i="8"/>
  <c r="BM34" i="8"/>
  <c r="BM35" i="8"/>
  <c r="BM36" i="8"/>
  <c r="BM37" i="8"/>
  <c r="BM38" i="8"/>
  <c r="BM39" i="8"/>
  <c r="BM40" i="8"/>
  <c r="BM41" i="8"/>
  <c r="BM42" i="8"/>
  <c r="BM43" i="8"/>
  <c r="BM44" i="8"/>
  <c r="BM45" i="8"/>
  <c r="BM46" i="8"/>
  <c r="BM47" i="8"/>
  <c r="BM48" i="8"/>
  <c r="BM49" i="8"/>
  <c r="BM50" i="8"/>
  <c r="BM51" i="8"/>
  <c r="BM52" i="8"/>
  <c r="BM53" i="8"/>
  <c r="BM54" i="8"/>
  <c r="BM55" i="8"/>
  <c r="BM56" i="8"/>
  <c r="BM57" i="8"/>
  <c r="BM58" i="8"/>
  <c r="BM59" i="8"/>
  <c r="BM60" i="8"/>
  <c r="BM61" i="8"/>
  <c r="BM62" i="8"/>
  <c r="BM63" i="8"/>
  <c r="BM64" i="8"/>
  <c r="BM65" i="8"/>
  <c r="BM66" i="8"/>
  <c r="BM67" i="8"/>
  <c r="BM68" i="8"/>
  <c r="BM69" i="8"/>
  <c r="BM70" i="8"/>
  <c r="BM71" i="8"/>
  <c r="BM72" i="8"/>
  <c r="BM73" i="8"/>
  <c r="BM74" i="8"/>
  <c r="BM75" i="8"/>
  <c r="BM76" i="8"/>
  <c r="BM77" i="8"/>
  <c r="BM78" i="8"/>
  <c r="BM79" i="8"/>
  <c r="BM80" i="8"/>
  <c r="BM81" i="8"/>
  <c r="BM82" i="8"/>
  <c r="BM83" i="8"/>
  <c r="BM84" i="8"/>
  <c r="BM85" i="8"/>
  <c r="BM86" i="8"/>
  <c r="BM87" i="8"/>
  <c r="BM88" i="8"/>
  <c r="BM89" i="8"/>
  <c r="BM90" i="8"/>
  <c r="BM91" i="8"/>
  <c r="BM92" i="8"/>
  <c r="BM93" i="8"/>
  <c r="BM94" i="8"/>
  <c r="BM95" i="8"/>
  <c r="BM96" i="8"/>
  <c r="BM97" i="8"/>
  <c r="BM98" i="8"/>
  <c r="BM99" i="8"/>
  <c r="BM100" i="8"/>
  <c r="BM101" i="8"/>
  <c r="BM102" i="8"/>
  <c r="BM103" i="8"/>
  <c r="BM104" i="8"/>
  <c r="BM105" i="8"/>
  <c r="BM6" i="8"/>
  <c r="BM4" i="8"/>
  <c r="BH7" i="8"/>
  <c r="BI7" i="8"/>
  <c r="BJ7" i="8"/>
  <c r="BK7" i="8"/>
  <c r="BH8" i="8"/>
  <c r="BI8" i="8"/>
  <c r="BJ8" i="8"/>
  <c r="BK8" i="8"/>
  <c r="BH9" i="8"/>
  <c r="BI9" i="8"/>
  <c r="BJ9" i="8"/>
  <c r="BK9" i="8"/>
  <c r="BH10" i="8"/>
  <c r="BI10" i="8"/>
  <c r="BJ10" i="8"/>
  <c r="BK10" i="8"/>
  <c r="BH11" i="8"/>
  <c r="BI11" i="8"/>
  <c r="BJ11" i="8"/>
  <c r="BK11" i="8"/>
  <c r="BH12" i="8"/>
  <c r="BI12" i="8"/>
  <c r="BJ12" i="8"/>
  <c r="BK12" i="8"/>
  <c r="BH13" i="8"/>
  <c r="BI13" i="8"/>
  <c r="BJ13" i="8"/>
  <c r="BK13" i="8"/>
  <c r="BH14" i="8"/>
  <c r="BI14" i="8"/>
  <c r="BJ14" i="8"/>
  <c r="BK14" i="8"/>
  <c r="BH15" i="8"/>
  <c r="BI15" i="8"/>
  <c r="BJ15" i="8"/>
  <c r="BK15" i="8"/>
  <c r="BH16" i="8"/>
  <c r="BI16" i="8"/>
  <c r="BJ16" i="8"/>
  <c r="BK16" i="8"/>
  <c r="BH17" i="8"/>
  <c r="BI17" i="8"/>
  <c r="BJ17" i="8"/>
  <c r="BK17" i="8"/>
  <c r="BH18" i="8"/>
  <c r="BI18" i="8"/>
  <c r="BJ18" i="8"/>
  <c r="BK18" i="8"/>
  <c r="BH19" i="8"/>
  <c r="BI19" i="8"/>
  <c r="BJ19" i="8"/>
  <c r="BK19" i="8"/>
  <c r="BH20" i="8"/>
  <c r="BI20" i="8"/>
  <c r="BJ20" i="8"/>
  <c r="BK20" i="8"/>
  <c r="BH21" i="8"/>
  <c r="BI21" i="8"/>
  <c r="BJ21" i="8"/>
  <c r="BK21" i="8"/>
  <c r="BH22" i="8"/>
  <c r="BI22" i="8"/>
  <c r="BJ22" i="8"/>
  <c r="BK22" i="8"/>
  <c r="BH23" i="8"/>
  <c r="BI23" i="8"/>
  <c r="BJ23" i="8"/>
  <c r="BK23" i="8"/>
  <c r="BH24" i="8"/>
  <c r="BI24" i="8"/>
  <c r="BJ24" i="8"/>
  <c r="BK24" i="8"/>
  <c r="BH25" i="8"/>
  <c r="BI25" i="8"/>
  <c r="BJ25" i="8"/>
  <c r="BK25" i="8"/>
  <c r="BH26" i="8"/>
  <c r="BI26" i="8"/>
  <c r="BJ26" i="8"/>
  <c r="BK26" i="8"/>
  <c r="BH27" i="8"/>
  <c r="BI27" i="8"/>
  <c r="BJ27" i="8"/>
  <c r="BK27" i="8"/>
  <c r="BH28" i="8"/>
  <c r="BI28" i="8"/>
  <c r="BJ28" i="8"/>
  <c r="BK28" i="8"/>
  <c r="BH29" i="8"/>
  <c r="BI29" i="8"/>
  <c r="BJ29" i="8"/>
  <c r="BK29" i="8"/>
  <c r="BH30" i="8"/>
  <c r="BI30" i="8"/>
  <c r="BJ30" i="8"/>
  <c r="BK30" i="8"/>
  <c r="BH31" i="8"/>
  <c r="BI31" i="8"/>
  <c r="BJ31" i="8"/>
  <c r="BK31" i="8"/>
  <c r="BH32" i="8"/>
  <c r="BI32" i="8"/>
  <c r="BJ32" i="8"/>
  <c r="BK32" i="8"/>
  <c r="BH33" i="8"/>
  <c r="BI33" i="8"/>
  <c r="BJ33" i="8"/>
  <c r="BK33" i="8"/>
  <c r="BH34" i="8"/>
  <c r="BI34" i="8"/>
  <c r="BJ34" i="8"/>
  <c r="BK34" i="8"/>
  <c r="BH35" i="8"/>
  <c r="BI35" i="8"/>
  <c r="BJ35" i="8"/>
  <c r="BK35" i="8"/>
  <c r="BH36" i="8"/>
  <c r="BI36" i="8"/>
  <c r="BJ36" i="8"/>
  <c r="BK36" i="8"/>
  <c r="BH37" i="8"/>
  <c r="BI37" i="8"/>
  <c r="BJ37" i="8"/>
  <c r="BK37" i="8"/>
  <c r="BH38" i="8"/>
  <c r="BI38" i="8"/>
  <c r="BJ38" i="8"/>
  <c r="BK38" i="8"/>
  <c r="BH39" i="8"/>
  <c r="BI39" i="8"/>
  <c r="BJ39" i="8"/>
  <c r="BK39" i="8"/>
  <c r="BH40" i="8"/>
  <c r="BI40" i="8"/>
  <c r="BJ40" i="8"/>
  <c r="BK40" i="8"/>
  <c r="BH41" i="8"/>
  <c r="BI41" i="8"/>
  <c r="BJ41" i="8"/>
  <c r="BK41" i="8"/>
  <c r="BH42" i="8"/>
  <c r="BI42" i="8"/>
  <c r="BJ42" i="8"/>
  <c r="BK42" i="8"/>
  <c r="BH43" i="8"/>
  <c r="BI43" i="8"/>
  <c r="BJ43" i="8"/>
  <c r="BK43" i="8"/>
  <c r="BH44" i="8"/>
  <c r="BI44" i="8"/>
  <c r="BJ44" i="8"/>
  <c r="BK44" i="8"/>
  <c r="BH45" i="8"/>
  <c r="BI45" i="8"/>
  <c r="BJ45" i="8"/>
  <c r="BK45" i="8"/>
  <c r="BH46" i="8"/>
  <c r="BI46" i="8"/>
  <c r="BJ46" i="8"/>
  <c r="BK46" i="8"/>
  <c r="BH47" i="8"/>
  <c r="BI47" i="8"/>
  <c r="BJ47" i="8"/>
  <c r="BK47" i="8"/>
  <c r="BH48" i="8"/>
  <c r="BI48" i="8"/>
  <c r="BJ48" i="8"/>
  <c r="BK48" i="8"/>
  <c r="BH49" i="8"/>
  <c r="BI49" i="8"/>
  <c r="BJ49" i="8"/>
  <c r="BK49" i="8"/>
  <c r="BH50" i="8"/>
  <c r="BI50" i="8"/>
  <c r="BJ50" i="8"/>
  <c r="BK50" i="8"/>
  <c r="BH51" i="8"/>
  <c r="BI51" i="8"/>
  <c r="BJ51" i="8"/>
  <c r="BK51" i="8"/>
  <c r="BH52" i="8"/>
  <c r="BI52" i="8"/>
  <c r="BJ52" i="8"/>
  <c r="BK52" i="8"/>
  <c r="BH53" i="8"/>
  <c r="BI53" i="8"/>
  <c r="BJ53" i="8"/>
  <c r="BK53" i="8"/>
  <c r="BH54" i="8"/>
  <c r="BI54" i="8"/>
  <c r="BJ54" i="8"/>
  <c r="BK54" i="8"/>
  <c r="BH55" i="8"/>
  <c r="BI55" i="8"/>
  <c r="BJ55" i="8"/>
  <c r="BK55" i="8"/>
  <c r="BH56" i="8"/>
  <c r="BI56" i="8"/>
  <c r="BJ56" i="8"/>
  <c r="BK56" i="8"/>
  <c r="BH57" i="8"/>
  <c r="BI57" i="8"/>
  <c r="BJ57" i="8"/>
  <c r="BK57" i="8"/>
  <c r="BH58" i="8"/>
  <c r="BI58" i="8"/>
  <c r="BJ58" i="8"/>
  <c r="BK58" i="8"/>
  <c r="BH59" i="8"/>
  <c r="BI59" i="8"/>
  <c r="BJ59" i="8"/>
  <c r="BK59" i="8"/>
  <c r="BH60" i="8"/>
  <c r="BI60" i="8"/>
  <c r="BJ60" i="8"/>
  <c r="BK60" i="8"/>
  <c r="BH61" i="8"/>
  <c r="BI61" i="8"/>
  <c r="BJ61" i="8"/>
  <c r="BK61" i="8"/>
  <c r="BH62" i="8"/>
  <c r="BI62" i="8"/>
  <c r="BJ62" i="8"/>
  <c r="BK62" i="8"/>
  <c r="BH63" i="8"/>
  <c r="BI63" i="8"/>
  <c r="BJ63" i="8"/>
  <c r="BK63" i="8"/>
  <c r="BH64" i="8"/>
  <c r="BI64" i="8"/>
  <c r="BJ64" i="8"/>
  <c r="BK64" i="8"/>
  <c r="BH65" i="8"/>
  <c r="BI65" i="8"/>
  <c r="BJ65" i="8"/>
  <c r="BK65" i="8"/>
  <c r="BH66" i="8"/>
  <c r="BI66" i="8"/>
  <c r="BJ66" i="8"/>
  <c r="BK66" i="8"/>
  <c r="BH67" i="8"/>
  <c r="BI67" i="8"/>
  <c r="BJ67" i="8"/>
  <c r="BK67" i="8"/>
  <c r="BH68" i="8"/>
  <c r="BI68" i="8"/>
  <c r="BJ68" i="8"/>
  <c r="BK68" i="8"/>
  <c r="BH69" i="8"/>
  <c r="BI69" i="8"/>
  <c r="BJ69" i="8"/>
  <c r="BK69" i="8"/>
  <c r="BH70" i="8"/>
  <c r="BI70" i="8"/>
  <c r="BJ70" i="8"/>
  <c r="BK70" i="8"/>
  <c r="BH71" i="8"/>
  <c r="BI71" i="8"/>
  <c r="BJ71" i="8"/>
  <c r="BK71" i="8"/>
  <c r="BH72" i="8"/>
  <c r="BI72" i="8"/>
  <c r="BJ72" i="8"/>
  <c r="BK72" i="8"/>
  <c r="BH73" i="8"/>
  <c r="BI73" i="8"/>
  <c r="BJ73" i="8"/>
  <c r="BK73" i="8"/>
  <c r="BH74" i="8"/>
  <c r="BI74" i="8"/>
  <c r="BJ74" i="8"/>
  <c r="BK74" i="8"/>
  <c r="BH75" i="8"/>
  <c r="BI75" i="8"/>
  <c r="BJ75" i="8"/>
  <c r="BK75" i="8"/>
  <c r="BH76" i="8"/>
  <c r="BI76" i="8"/>
  <c r="BJ76" i="8"/>
  <c r="BK76" i="8"/>
  <c r="BH77" i="8"/>
  <c r="BI77" i="8"/>
  <c r="BJ77" i="8"/>
  <c r="BK77" i="8"/>
  <c r="BH78" i="8"/>
  <c r="BI78" i="8"/>
  <c r="BJ78" i="8"/>
  <c r="BK78" i="8"/>
  <c r="BH79" i="8"/>
  <c r="BI79" i="8"/>
  <c r="BJ79" i="8"/>
  <c r="BK79" i="8"/>
  <c r="BH80" i="8"/>
  <c r="BI80" i="8"/>
  <c r="BJ80" i="8"/>
  <c r="BK80" i="8"/>
  <c r="BH81" i="8"/>
  <c r="BI81" i="8"/>
  <c r="BJ81" i="8"/>
  <c r="BK81" i="8"/>
  <c r="BH82" i="8"/>
  <c r="BI82" i="8"/>
  <c r="BJ82" i="8"/>
  <c r="BK82" i="8"/>
  <c r="BH83" i="8"/>
  <c r="BI83" i="8"/>
  <c r="BJ83" i="8"/>
  <c r="BK83" i="8"/>
  <c r="BH84" i="8"/>
  <c r="BI84" i="8"/>
  <c r="BJ84" i="8"/>
  <c r="BK84" i="8"/>
  <c r="BH85" i="8"/>
  <c r="BI85" i="8"/>
  <c r="BJ85" i="8"/>
  <c r="BK85" i="8"/>
  <c r="BH86" i="8"/>
  <c r="BI86" i="8"/>
  <c r="BJ86" i="8"/>
  <c r="BK86" i="8"/>
  <c r="BH87" i="8"/>
  <c r="BI87" i="8"/>
  <c r="BJ87" i="8"/>
  <c r="BK87" i="8"/>
  <c r="BH88" i="8"/>
  <c r="BI88" i="8"/>
  <c r="BJ88" i="8"/>
  <c r="BK88" i="8"/>
  <c r="BH89" i="8"/>
  <c r="BI89" i="8"/>
  <c r="BJ89" i="8"/>
  <c r="BK89" i="8"/>
  <c r="BH90" i="8"/>
  <c r="BI90" i="8"/>
  <c r="BJ90" i="8"/>
  <c r="BK90" i="8"/>
  <c r="BH91" i="8"/>
  <c r="BI91" i="8"/>
  <c r="BJ91" i="8"/>
  <c r="BK91" i="8"/>
  <c r="BH92" i="8"/>
  <c r="BI92" i="8"/>
  <c r="BJ92" i="8"/>
  <c r="BK92" i="8"/>
  <c r="BH93" i="8"/>
  <c r="BI93" i="8"/>
  <c r="BJ93" i="8"/>
  <c r="BK93" i="8"/>
  <c r="BH94" i="8"/>
  <c r="BI94" i="8"/>
  <c r="BJ94" i="8"/>
  <c r="BK94" i="8"/>
  <c r="BH95" i="8"/>
  <c r="BI95" i="8"/>
  <c r="BJ95" i="8"/>
  <c r="BK95" i="8"/>
  <c r="BH96" i="8"/>
  <c r="BI96" i="8"/>
  <c r="BJ96" i="8"/>
  <c r="BK96" i="8"/>
  <c r="BH97" i="8"/>
  <c r="BI97" i="8"/>
  <c r="BJ97" i="8"/>
  <c r="BK97" i="8"/>
  <c r="BH98" i="8"/>
  <c r="BI98" i="8"/>
  <c r="BJ98" i="8"/>
  <c r="BK98" i="8"/>
  <c r="BH99" i="8"/>
  <c r="BI99" i="8"/>
  <c r="BJ99" i="8"/>
  <c r="BK99" i="8"/>
  <c r="BH100" i="8"/>
  <c r="BI100" i="8"/>
  <c r="BJ100" i="8"/>
  <c r="BK100" i="8"/>
  <c r="BH101" i="8"/>
  <c r="BI101" i="8"/>
  <c r="BJ101" i="8"/>
  <c r="BK101" i="8"/>
  <c r="BH102" i="8"/>
  <c r="BI102" i="8"/>
  <c r="BJ102" i="8"/>
  <c r="BK102" i="8"/>
  <c r="BH103" i="8"/>
  <c r="BI103" i="8"/>
  <c r="BJ103" i="8"/>
  <c r="BK103" i="8"/>
  <c r="BH104" i="8"/>
  <c r="BI104" i="8"/>
  <c r="BJ104" i="8"/>
  <c r="BK104" i="8"/>
  <c r="BH105" i="8"/>
  <c r="BI105" i="8"/>
  <c r="BJ105" i="8"/>
  <c r="BK105" i="8"/>
  <c r="BK6" i="8"/>
  <c r="BI6" i="8"/>
  <c r="BJ6" i="8"/>
  <c r="BH6" i="8"/>
  <c r="AY65" i="8"/>
  <c r="AZ65" i="8"/>
  <c r="BA65" i="8"/>
  <c r="AY66" i="8"/>
  <c r="AZ66" i="8"/>
  <c r="BA66" i="8"/>
  <c r="AY67" i="8"/>
  <c r="AZ67" i="8"/>
  <c r="BA67" i="8"/>
  <c r="AY68" i="8"/>
  <c r="AZ68" i="8"/>
  <c r="BA68" i="8"/>
  <c r="AY69" i="8"/>
  <c r="AZ69" i="8"/>
  <c r="BA69" i="8"/>
  <c r="AY70" i="8"/>
  <c r="AZ70" i="8"/>
  <c r="BA70" i="8"/>
  <c r="AY71" i="8"/>
  <c r="AZ71" i="8"/>
  <c r="BA71" i="8"/>
  <c r="AY72" i="8"/>
  <c r="AZ72" i="8"/>
  <c r="BA72" i="8"/>
  <c r="AY73" i="8"/>
  <c r="AZ73" i="8"/>
  <c r="BA73" i="8"/>
  <c r="AY74" i="8"/>
  <c r="AZ74" i="8"/>
  <c r="BA74" i="8"/>
  <c r="AY75" i="8"/>
  <c r="AZ75" i="8"/>
  <c r="BA75" i="8"/>
  <c r="AY76" i="8"/>
  <c r="AZ76" i="8"/>
  <c r="BA76" i="8"/>
  <c r="AY77" i="8"/>
  <c r="AZ77" i="8"/>
  <c r="BA77" i="8"/>
  <c r="AY78" i="8"/>
  <c r="AZ78" i="8"/>
  <c r="BA78" i="8"/>
  <c r="AY79" i="8"/>
  <c r="AZ79" i="8"/>
  <c r="BA79" i="8"/>
  <c r="AY80" i="8"/>
  <c r="AZ80" i="8"/>
  <c r="BA80" i="8"/>
  <c r="AY81" i="8"/>
  <c r="AZ81" i="8"/>
  <c r="BA81" i="8"/>
  <c r="AY82" i="8"/>
  <c r="AZ82" i="8"/>
  <c r="BA82" i="8"/>
  <c r="AY83" i="8"/>
  <c r="AZ83" i="8"/>
  <c r="BA83" i="8"/>
  <c r="AY84" i="8"/>
  <c r="AZ84" i="8"/>
  <c r="BA84" i="8"/>
  <c r="AY85" i="8"/>
  <c r="AZ85" i="8"/>
  <c r="BA85" i="8"/>
  <c r="AY86" i="8"/>
  <c r="AZ86" i="8"/>
  <c r="BA86" i="8"/>
  <c r="AY87" i="8"/>
  <c r="AZ87" i="8"/>
  <c r="BA87" i="8"/>
  <c r="AY88" i="8"/>
  <c r="AZ88" i="8"/>
  <c r="BA88" i="8"/>
  <c r="AY89" i="8"/>
  <c r="AZ89" i="8"/>
  <c r="BA89" i="8"/>
  <c r="AY90" i="8"/>
  <c r="AZ90" i="8"/>
  <c r="BA90" i="8"/>
  <c r="AY91" i="8"/>
  <c r="AZ91" i="8"/>
  <c r="BA91" i="8"/>
  <c r="AY92" i="8"/>
  <c r="AZ92" i="8"/>
  <c r="BA92" i="8"/>
  <c r="AY93" i="8"/>
  <c r="AZ93" i="8"/>
  <c r="BA93" i="8"/>
  <c r="AY94" i="8"/>
  <c r="AZ94" i="8"/>
  <c r="BA94" i="8"/>
  <c r="AY95" i="8"/>
  <c r="AZ95" i="8"/>
  <c r="BA95" i="8"/>
  <c r="AY96" i="8"/>
  <c r="AZ96" i="8"/>
  <c r="BA96" i="8"/>
  <c r="AY97" i="8"/>
  <c r="AZ97" i="8"/>
  <c r="BA97" i="8"/>
  <c r="AY98" i="8"/>
  <c r="AZ98" i="8"/>
  <c r="BA98" i="8"/>
  <c r="AY99" i="8"/>
  <c r="AZ99" i="8"/>
  <c r="BA99" i="8"/>
  <c r="AY100" i="8"/>
  <c r="AZ100" i="8"/>
  <c r="BA100" i="8"/>
  <c r="AY101" i="8"/>
  <c r="AZ101" i="8"/>
  <c r="BA101" i="8"/>
  <c r="AY102" i="8"/>
  <c r="AZ102" i="8"/>
  <c r="BA102" i="8"/>
  <c r="AY103" i="8"/>
  <c r="AZ103" i="8"/>
  <c r="BA103" i="8"/>
  <c r="AY104" i="8"/>
  <c r="AZ104" i="8"/>
  <c r="BA104" i="8"/>
  <c r="AY105" i="8"/>
  <c r="AZ105" i="8"/>
  <c r="BA105" i="8"/>
  <c r="AU65" i="8"/>
  <c r="AV65" i="8" s="1"/>
  <c r="AU66" i="8"/>
  <c r="AV66" i="8"/>
  <c r="AW66" i="8"/>
  <c r="AU67" i="8"/>
  <c r="AV67" i="8"/>
  <c r="AW67" i="8"/>
  <c r="AU68" i="8"/>
  <c r="AV68" i="8" s="1"/>
  <c r="AU69" i="8"/>
  <c r="AV69" i="8"/>
  <c r="AW69" i="8"/>
  <c r="AU70" i="8"/>
  <c r="AV70" i="8" s="1"/>
  <c r="AU71" i="8"/>
  <c r="AV71" i="8"/>
  <c r="AW71" i="8"/>
  <c r="AU72" i="8"/>
  <c r="AV72" i="8"/>
  <c r="AW72" i="8"/>
  <c r="AU73" i="8"/>
  <c r="AW73" i="8" s="1"/>
  <c r="AV73" i="8"/>
  <c r="AU74" i="8"/>
  <c r="AV74" i="8"/>
  <c r="AW74" i="8"/>
  <c r="AU75" i="8"/>
  <c r="AW75" i="8" s="1"/>
  <c r="AV75" i="8"/>
  <c r="AU76" i="8"/>
  <c r="AV76" i="8" s="1"/>
  <c r="AU77" i="8"/>
  <c r="AV77" i="8"/>
  <c r="AW77" i="8"/>
  <c r="AU78" i="8"/>
  <c r="AV78" i="8"/>
  <c r="AW78" i="8"/>
  <c r="AU79" i="8"/>
  <c r="AV79" i="8"/>
  <c r="AW79" i="8"/>
  <c r="AU80" i="8"/>
  <c r="AV80" i="8"/>
  <c r="AW80" i="8"/>
  <c r="AU81" i="8"/>
  <c r="AV81" i="8" s="1"/>
  <c r="AU82" i="8"/>
  <c r="AV82" i="8"/>
  <c r="AW82" i="8"/>
  <c r="AU83" i="8"/>
  <c r="AV83" i="8"/>
  <c r="AW83" i="8"/>
  <c r="AU84" i="8"/>
  <c r="AV84" i="8" s="1"/>
  <c r="AU85" i="8"/>
  <c r="AV85" i="8"/>
  <c r="AW85" i="8"/>
  <c r="AU86" i="8"/>
  <c r="AV86" i="8" s="1"/>
  <c r="AU87" i="8"/>
  <c r="AV87" i="8"/>
  <c r="AW87" i="8"/>
  <c r="AU88" i="8"/>
  <c r="AV88" i="8"/>
  <c r="AW88" i="8"/>
  <c r="AU89" i="8"/>
  <c r="AW89" i="8" s="1"/>
  <c r="AV89" i="8"/>
  <c r="AU90" i="8"/>
  <c r="AV90" i="8"/>
  <c r="AW90" i="8"/>
  <c r="AU91" i="8"/>
  <c r="AW91" i="8" s="1"/>
  <c r="AV91" i="8"/>
  <c r="AU92" i="8"/>
  <c r="AV92" i="8" s="1"/>
  <c r="AU93" i="8"/>
  <c r="AV93" i="8"/>
  <c r="AW93" i="8"/>
  <c r="AU94" i="8"/>
  <c r="AV94" i="8"/>
  <c r="AW94" i="8"/>
  <c r="AU95" i="8"/>
  <c r="AV95" i="8"/>
  <c r="AW95" i="8"/>
  <c r="AU96" i="8"/>
  <c r="AV96" i="8"/>
  <c r="AW96" i="8"/>
  <c r="AU97" i="8"/>
  <c r="AV97" i="8" s="1"/>
  <c r="AU98" i="8"/>
  <c r="AV98" i="8"/>
  <c r="AW98" i="8"/>
  <c r="AU99" i="8"/>
  <c r="AV99" i="8"/>
  <c r="AW99" i="8"/>
  <c r="AU100" i="8"/>
  <c r="AV100" i="8" s="1"/>
  <c r="AU101" i="8"/>
  <c r="AV101" i="8"/>
  <c r="AW101" i="8"/>
  <c r="AU102" i="8"/>
  <c r="AV102" i="8" s="1"/>
  <c r="AU103" i="8"/>
  <c r="AV103" i="8"/>
  <c r="AW103" i="8"/>
  <c r="AU104" i="8"/>
  <c r="AV104" i="8"/>
  <c r="AW104" i="8"/>
  <c r="AU105" i="8"/>
  <c r="AW105" i="8" s="1"/>
  <c r="AV105" i="8"/>
  <c r="AO7" i="8"/>
  <c r="AO8" i="8"/>
  <c r="AO9" i="8"/>
  <c r="AO10" i="8"/>
  <c r="AO11" i="8"/>
  <c r="AO12" i="8"/>
  <c r="AO13" i="8"/>
  <c r="AO14" i="8"/>
  <c r="AO15" i="8"/>
  <c r="AO16" i="8"/>
  <c r="AO17" i="8"/>
  <c r="AO18" i="8"/>
  <c r="AO19" i="8"/>
  <c r="AO20" i="8"/>
  <c r="AO21" i="8"/>
  <c r="AO22" i="8"/>
  <c r="AO23" i="8"/>
  <c r="AO24" i="8"/>
  <c r="AO25" i="8"/>
  <c r="AO26" i="8"/>
  <c r="AO27" i="8"/>
  <c r="AO28" i="8"/>
  <c r="AO29" i="8"/>
  <c r="AO30" i="8"/>
  <c r="AO31" i="8"/>
  <c r="AO32" i="8"/>
  <c r="AO33" i="8"/>
  <c r="AO34" i="8"/>
  <c r="AO35" i="8"/>
  <c r="AO36" i="8"/>
  <c r="AO37" i="8"/>
  <c r="AO38" i="8"/>
  <c r="AO39" i="8"/>
  <c r="AO40" i="8"/>
  <c r="AO41" i="8"/>
  <c r="AO42" i="8"/>
  <c r="AO43" i="8"/>
  <c r="AO44" i="8"/>
  <c r="AO45" i="8"/>
  <c r="AO46" i="8"/>
  <c r="AO47" i="8"/>
  <c r="AO48" i="8"/>
  <c r="AO49" i="8"/>
  <c r="AO50" i="8"/>
  <c r="AO51" i="8"/>
  <c r="AO52" i="8"/>
  <c r="AO53" i="8"/>
  <c r="AO54" i="8"/>
  <c r="AO55" i="8"/>
  <c r="AO56" i="8"/>
  <c r="AO57" i="8"/>
  <c r="AO58" i="8"/>
  <c r="AO59" i="8"/>
  <c r="AO60" i="8"/>
  <c r="AO61" i="8"/>
  <c r="AO62" i="8"/>
  <c r="AO63" i="8"/>
  <c r="AO64" i="8"/>
  <c r="AO65" i="8"/>
  <c r="AO66" i="8"/>
  <c r="AO67" i="8"/>
  <c r="AO68" i="8"/>
  <c r="AO69" i="8"/>
  <c r="AO70" i="8"/>
  <c r="AO71" i="8"/>
  <c r="AO72" i="8"/>
  <c r="AO73" i="8"/>
  <c r="AO74" i="8"/>
  <c r="AO75" i="8"/>
  <c r="AO76" i="8"/>
  <c r="AO77" i="8"/>
  <c r="AO78" i="8"/>
  <c r="AO79" i="8"/>
  <c r="AO80" i="8"/>
  <c r="AO81" i="8"/>
  <c r="AO82" i="8"/>
  <c r="AO83" i="8"/>
  <c r="AO84" i="8"/>
  <c r="AO85" i="8"/>
  <c r="AO86" i="8"/>
  <c r="AO87" i="8"/>
  <c r="AO88" i="8"/>
  <c r="AO89" i="8"/>
  <c r="AO90" i="8"/>
  <c r="AO91" i="8"/>
  <c r="AO92" i="8"/>
  <c r="AO93" i="8"/>
  <c r="AO94" i="8"/>
  <c r="AO95" i="8"/>
  <c r="AO96" i="8"/>
  <c r="AO97" i="8"/>
  <c r="AO98" i="8"/>
  <c r="AO99" i="8"/>
  <c r="AO100" i="8"/>
  <c r="AO101" i="8"/>
  <c r="AO102" i="8"/>
  <c r="AO103" i="8"/>
  <c r="AO104" i="8"/>
  <c r="AO105" i="8"/>
  <c r="AO6" i="8"/>
  <c r="AJ65" i="8"/>
  <c r="AK65" i="8"/>
  <c r="AL65" i="8"/>
  <c r="AM65" i="8"/>
  <c r="AJ66" i="8"/>
  <c r="AK66" i="8"/>
  <c r="AL66" i="8"/>
  <c r="AM66" i="8"/>
  <c r="AJ67" i="8"/>
  <c r="AK67" i="8"/>
  <c r="AL67" i="8"/>
  <c r="AM67" i="8"/>
  <c r="AJ68" i="8"/>
  <c r="AK68" i="8"/>
  <c r="AL68" i="8"/>
  <c r="AM68" i="8"/>
  <c r="AJ69" i="8"/>
  <c r="AK69" i="8"/>
  <c r="AL69" i="8"/>
  <c r="AM69" i="8"/>
  <c r="AJ70" i="8"/>
  <c r="AK70" i="8"/>
  <c r="AL70" i="8"/>
  <c r="AM70" i="8"/>
  <c r="AJ71" i="8"/>
  <c r="AK71" i="8"/>
  <c r="AL71" i="8"/>
  <c r="AM71" i="8"/>
  <c r="AJ72" i="8"/>
  <c r="AK72" i="8"/>
  <c r="AL72" i="8"/>
  <c r="AM72" i="8"/>
  <c r="AJ73" i="8"/>
  <c r="AK73" i="8"/>
  <c r="AL73" i="8"/>
  <c r="AM73" i="8"/>
  <c r="AJ74" i="8"/>
  <c r="AK74" i="8"/>
  <c r="AL74" i="8"/>
  <c r="AM74" i="8"/>
  <c r="AJ75" i="8"/>
  <c r="AK75" i="8"/>
  <c r="AL75" i="8"/>
  <c r="AM75" i="8"/>
  <c r="AJ76" i="8"/>
  <c r="AK76" i="8"/>
  <c r="AL76" i="8"/>
  <c r="AM76" i="8"/>
  <c r="AJ77" i="8"/>
  <c r="AK77" i="8"/>
  <c r="AL77" i="8"/>
  <c r="AM77" i="8"/>
  <c r="AJ78" i="8"/>
  <c r="AK78" i="8"/>
  <c r="AL78" i="8"/>
  <c r="AM78" i="8"/>
  <c r="AJ79" i="8"/>
  <c r="AK79" i="8"/>
  <c r="AL79" i="8"/>
  <c r="AM79" i="8"/>
  <c r="AJ80" i="8"/>
  <c r="AK80" i="8"/>
  <c r="AL80" i="8"/>
  <c r="AM80" i="8"/>
  <c r="AJ81" i="8"/>
  <c r="AK81" i="8"/>
  <c r="AL81" i="8"/>
  <c r="AM81" i="8"/>
  <c r="AJ82" i="8"/>
  <c r="AK82" i="8"/>
  <c r="AL82" i="8"/>
  <c r="AM82" i="8"/>
  <c r="AJ83" i="8"/>
  <c r="AK83" i="8"/>
  <c r="AL83" i="8"/>
  <c r="AM83" i="8"/>
  <c r="AJ84" i="8"/>
  <c r="AK84" i="8"/>
  <c r="AL84" i="8"/>
  <c r="AM84" i="8"/>
  <c r="AJ85" i="8"/>
  <c r="AK85" i="8"/>
  <c r="AL85" i="8"/>
  <c r="AM85" i="8"/>
  <c r="AJ86" i="8"/>
  <c r="AK86" i="8"/>
  <c r="AL86" i="8"/>
  <c r="AM86" i="8"/>
  <c r="AJ87" i="8"/>
  <c r="AK87" i="8"/>
  <c r="AL87" i="8"/>
  <c r="AM87" i="8"/>
  <c r="AJ88" i="8"/>
  <c r="AK88" i="8"/>
  <c r="AL88" i="8"/>
  <c r="AM88" i="8"/>
  <c r="AJ89" i="8"/>
  <c r="AK89" i="8"/>
  <c r="AL89" i="8"/>
  <c r="AM89" i="8"/>
  <c r="AJ90" i="8"/>
  <c r="AK90" i="8"/>
  <c r="AL90" i="8"/>
  <c r="AM90" i="8"/>
  <c r="AJ91" i="8"/>
  <c r="AK91" i="8"/>
  <c r="AL91" i="8"/>
  <c r="AM91" i="8"/>
  <c r="AJ92" i="8"/>
  <c r="AK92" i="8"/>
  <c r="AL92" i="8"/>
  <c r="AM92" i="8"/>
  <c r="AJ93" i="8"/>
  <c r="AK93" i="8"/>
  <c r="AL93" i="8"/>
  <c r="AM93" i="8"/>
  <c r="AJ94" i="8"/>
  <c r="AK94" i="8"/>
  <c r="AL94" i="8"/>
  <c r="AM94" i="8"/>
  <c r="AJ95" i="8"/>
  <c r="AK95" i="8"/>
  <c r="AL95" i="8"/>
  <c r="AM95" i="8"/>
  <c r="AJ96" i="8"/>
  <c r="AK96" i="8"/>
  <c r="AL96" i="8"/>
  <c r="AM96" i="8"/>
  <c r="AJ97" i="8"/>
  <c r="AK97" i="8"/>
  <c r="AL97" i="8"/>
  <c r="AM97" i="8"/>
  <c r="AJ98" i="8"/>
  <c r="AK98" i="8"/>
  <c r="AL98" i="8"/>
  <c r="AM98" i="8"/>
  <c r="AJ99" i="8"/>
  <c r="AK99" i="8"/>
  <c r="AL99" i="8"/>
  <c r="AM99" i="8"/>
  <c r="AJ100" i="8"/>
  <c r="AK100" i="8"/>
  <c r="AL100" i="8"/>
  <c r="AM100" i="8"/>
  <c r="AJ101" i="8"/>
  <c r="AK101" i="8"/>
  <c r="AL101" i="8"/>
  <c r="AM101" i="8"/>
  <c r="AJ102" i="8"/>
  <c r="AK102" i="8"/>
  <c r="AL102" i="8"/>
  <c r="AM102" i="8"/>
  <c r="AJ103" i="8"/>
  <c r="AK103" i="8"/>
  <c r="AL103" i="8"/>
  <c r="AM103" i="8"/>
  <c r="AJ104" i="8"/>
  <c r="AK104" i="8"/>
  <c r="AL104" i="8"/>
  <c r="AM104" i="8"/>
  <c r="AJ105" i="8"/>
  <c r="AK105" i="8"/>
  <c r="AL105" i="8"/>
  <c r="AM105" i="8"/>
  <c r="AF65" i="8"/>
  <c r="AG65" i="8"/>
  <c r="AH65" i="8"/>
  <c r="AI65" i="8"/>
  <c r="AF66" i="8"/>
  <c r="AG66" i="8"/>
  <c r="AH66" i="8"/>
  <c r="AI66" i="8"/>
  <c r="AF67" i="8"/>
  <c r="AG67" i="8"/>
  <c r="AH67" i="8"/>
  <c r="AI67" i="8"/>
  <c r="AF68" i="8"/>
  <c r="AG68" i="8"/>
  <c r="AH68" i="8"/>
  <c r="AI68" i="8"/>
  <c r="AF69" i="8"/>
  <c r="AG69" i="8"/>
  <c r="AH69" i="8"/>
  <c r="AI69" i="8"/>
  <c r="AF70" i="8"/>
  <c r="AG70" i="8"/>
  <c r="AH70" i="8"/>
  <c r="AI70" i="8"/>
  <c r="AF71" i="8"/>
  <c r="AG71" i="8"/>
  <c r="AH71" i="8"/>
  <c r="AI71" i="8"/>
  <c r="AF72" i="8"/>
  <c r="AG72" i="8"/>
  <c r="AH72" i="8"/>
  <c r="AI72" i="8"/>
  <c r="AF73" i="8"/>
  <c r="AG73" i="8"/>
  <c r="AH73" i="8"/>
  <c r="AI73" i="8"/>
  <c r="AF74" i="8"/>
  <c r="AG74" i="8"/>
  <c r="AH74" i="8"/>
  <c r="AI74" i="8"/>
  <c r="AF75" i="8"/>
  <c r="AG75" i="8"/>
  <c r="AH75" i="8"/>
  <c r="AI75" i="8"/>
  <c r="AF76" i="8"/>
  <c r="AG76" i="8"/>
  <c r="AH76" i="8"/>
  <c r="AI76" i="8"/>
  <c r="AF77" i="8"/>
  <c r="AG77" i="8"/>
  <c r="AH77" i="8"/>
  <c r="AI77" i="8"/>
  <c r="AF78" i="8"/>
  <c r="AG78" i="8"/>
  <c r="AH78" i="8"/>
  <c r="AI78" i="8"/>
  <c r="AF79" i="8"/>
  <c r="AG79" i="8"/>
  <c r="AH79" i="8"/>
  <c r="AI79" i="8"/>
  <c r="AF80" i="8"/>
  <c r="AG80" i="8"/>
  <c r="AH80" i="8"/>
  <c r="AI80" i="8"/>
  <c r="AF81" i="8"/>
  <c r="AG81" i="8"/>
  <c r="AH81" i="8"/>
  <c r="AI81" i="8"/>
  <c r="AF82" i="8"/>
  <c r="AG82" i="8"/>
  <c r="AH82" i="8"/>
  <c r="AI82" i="8"/>
  <c r="AF83" i="8"/>
  <c r="AG83" i="8"/>
  <c r="AH83" i="8"/>
  <c r="AI83" i="8"/>
  <c r="AF84" i="8"/>
  <c r="AG84" i="8"/>
  <c r="AH84" i="8"/>
  <c r="AI84" i="8"/>
  <c r="AF85" i="8"/>
  <c r="AG85" i="8"/>
  <c r="AH85" i="8"/>
  <c r="AI85" i="8"/>
  <c r="AF86" i="8"/>
  <c r="AG86" i="8"/>
  <c r="AH86" i="8"/>
  <c r="AI86" i="8"/>
  <c r="AF87" i="8"/>
  <c r="AG87" i="8"/>
  <c r="AH87" i="8"/>
  <c r="AI87" i="8"/>
  <c r="AF88" i="8"/>
  <c r="AG88" i="8"/>
  <c r="AH88" i="8"/>
  <c r="AI88" i="8"/>
  <c r="AF89" i="8"/>
  <c r="AG89" i="8"/>
  <c r="AH89" i="8"/>
  <c r="AI89" i="8"/>
  <c r="AF90" i="8"/>
  <c r="AG90" i="8"/>
  <c r="AH90" i="8"/>
  <c r="AI90" i="8"/>
  <c r="AF91" i="8"/>
  <c r="AG91" i="8"/>
  <c r="AH91" i="8"/>
  <c r="AI91" i="8"/>
  <c r="AF92" i="8"/>
  <c r="AG92" i="8"/>
  <c r="AH92" i="8"/>
  <c r="AI92" i="8"/>
  <c r="AF93" i="8"/>
  <c r="AG93" i="8"/>
  <c r="AH93" i="8"/>
  <c r="AI93" i="8"/>
  <c r="AF94" i="8"/>
  <c r="AG94" i="8"/>
  <c r="AH94" i="8"/>
  <c r="AI94" i="8"/>
  <c r="AF95" i="8"/>
  <c r="AG95" i="8"/>
  <c r="AH95" i="8"/>
  <c r="AI95" i="8"/>
  <c r="AF96" i="8"/>
  <c r="AG96" i="8"/>
  <c r="AH96" i="8"/>
  <c r="AI96" i="8"/>
  <c r="AF97" i="8"/>
  <c r="AG97" i="8"/>
  <c r="AH97" i="8"/>
  <c r="AI97" i="8"/>
  <c r="AF98" i="8"/>
  <c r="AG98" i="8"/>
  <c r="AH98" i="8"/>
  <c r="AI98" i="8"/>
  <c r="AF99" i="8"/>
  <c r="AG99" i="8"/>
  <c r="AH99" i="8"/>
  <c r="AI99" i="8"/>
  <c r="AF100" i="8"/>
  <c r="AG100" i="8"/>
  <c r="AH100" i="8"/>
  <c r="AI100" i="8"/>
  <c r="AF101" i="8"/>
  <c r="AG101" i="8"/>
  <c r="AH101" i="8"/>
  <c r="AI101" i="8"/>
  <c r="AF102" i="8"/>
  <c r="AG102" i="8"/>
  <c r="AH102" i="8"/>
  <c r="AI102" i="8"/>
  <c r="AF103" i="8"/>
  <c r="AG103" i="8"/>
  <c r="AH103" i="8"/>
  <c r="AI103" i="8"/>
  <c r="AF104" i="8"/>
  <c r="AG104" i="8"/>
  <c r="AH104" i="8"/>
  <c r="AI104" i="8"/>
  <c r="AF105" i="8"/>
  <c r="AG105" i="8"/>
  <c r="AH105" i="8"/>
  <c r="AI105" i="8"/>
  <c r="AD7" i="8"/>
  <c r="AD8" i="8"/>
  <c r="AD9" i="8"/>
  <c r="AD10" i="8"/>
  <c r="AD11" i="8"/>
  <c r="AD12" i="8"/>
  <c r="AD13" i="8"/>
  <c r="AD14" i="8"/>
  <c r="AD15" i="8"/>
  <c r="AD16" i="8"/>
  <c r="AD17" i="8"/>
  <c r="AD18" i="8"/>
  <c r="AD19" i="8"/>
  <c r="AD20" i="8"/>
  <c r="AD21" i="8"/>
  <c r="AD22" i="8"/>
  <c r="AD23" i="8"/>
  <c r="AD24" i="8"/>
  <c r="AD25" i="8"/>
  <c r="AD26" i="8"/>
  <c r="AD27" i="8"/>
  <c r="AD28" i="8"/>
  <c r="AD29" i="8"/>
  <c r="AD30" i="8"/>
  <c r="AD31" i="8"/>
  <c r="AD32" i="8"/>
  <c r="AD33" i="8"/>
  <c r="AD34" i="8"/>
  <c r="AD35" i="8"/>
  <c r="AD36" i="8"/>
  <c r="AD37" i="8"/>
  <c r="AD38" i="8"/>
  <c r="AD39" i="8"/>
  <c r="AD40" i="8"/>
  <c r="AD41" i="8"/>
  <c r="AD42" i="8"/>
  <c r="AD43" i="8"/>
  <c r="AD44" i="8"/>
  <c r="AD45" i="8"/>
  <c r="AD46" i="8"/>
  <c r="AD47" i="8"/>
  <c r="AD48" i="8"/>
  <c r="AD49" i="8"/>
  <c r="AD50" i="8"/>
  <c r="AD51" i="8"/>
  <c r="AD52" i="8"/>
  <c r="AD53" i="8"/>
  <c r="AD54" i="8"/>
  <c r="AD55" i="8"/>
  <c r="AD56" i="8"/>
  <c r="AD57" i="8"/>
  <c r="AD58" i="8"/>
  <c r="AD59" i="8"/>
  <c r="AD60" i="8"/>
  <c r="AD61" i="8"/>
  <c r="AF61" i="8" s="1"/>
  <c r="AJ61" i="8" s="1"/>
  <c r="AD62" i="8"/>
  <c r="AD63" i="8"/>
  <c r="AD64" i="8"/>
  <c r="AG64" i="8" s="1"/>
  <c r="AK64" i="8" s="1"/>
  <c r="AD65" i="8"/>
  <c r="AD66" i="8"/>
  <c r="AD67" i="8"/>
  <c r="AD68" i="8"/>
  <c r="AD69" i="8"/>
  <c r="AD70" i="8"/>
  <c r="AD71" i="8"/>
  <c r="AD72" i="8"/>
  <c r="AD73" i="8"/>
  <c r="AD74" i="8"/>
  <c r="AD75" i="8"/>
  <c r="AD76" i="8"/>
  <c r="AD77" i="8"/>
  <c r="AD78" i="8"/>
  <c r="AD79" i="8"/>
  <c r="AD80" i="8"/>
  <c r="AD81" i="8"/>
  <c r="AD82" i="8"/>
  <c r="AD83" i="8"/>
  <c r="AD84" i="8"/>
  <c r="AD85" i="8"/>
  <c r="AD86" i="8"/>
  <c r="AD87" i="8"/>
  <c r="AD88" i="8"/>
  <c r="AD89" i="8"/>
  <c r="AD90" i="8"/>
  <c r="AD91" i="8"/>
  <c r="AD92" i="8"/>
  <c r="AD93" i="8"/>
  <c r="AD94" i="8"/>
  <c r="AD95" i="8"/>
  <c r="AD96" i="8"/>
  <c r="AD97" i="8"/>
  <c r="AD98" i="8"/>
  <c r="AD99" i="8"/>
  <c r="AD100" i="8"/>
  <c r="AD101" i="8"/>
  <c r="AD102" i="8"/>
  <c r="AD103" i="8"/>
  <c r="AD104" i="8"/>
  <c r="AD105" i="8"/>
  <c r="AD6" i="8"/>
  <c r="AE7" i="8"/>
  <c r="AE8" i="8"/>
  <c r="AE9" i="8"/>
  <c r="AE10" i="8"/>
  <c r="AE11" i="8"/>
  <c r="AE12" i="8"/>
  <c r="AE13" i="8"/>
  <c r="AE14" i="8"/>
  <c r="AE15" i="8"/>
  <c r="AE16" i="8"/>
  <c r="AE17" i="8"/>
  <c r="AE18" i="8"/>
  <c r="AE19" i="8"/>
  <c r="AE20" i="8"/>
  <c r="AE21" i="8"/>
  <c r="AE22" i="8"/>
  <c r="AE23" i="8"/>
  <c r="AE24" i="8"/>
  <c r="AE25" i="8"/>
  <c r="AE26" i="8"/>
  <c r="AE27" i="8"/>
  <c r="AE28" i="8"/>
  <c r="AE29" i="8"/>
  <c r="AE30" i="8"/>
  <c r="AE31" i="8"/>
  <c r="AE32" i="8"/>
  <c r="AE33" i="8"/>
  <c r="AE34" i="8"/>
  <c r="AE35" i="8"/>
  <c r="AE36" i="8"/>
  <c r="AE37" i="8"/>
  <c r="AE38" i="8"/>
  <c r="AE39" i="8"/>
  <c r="AE40" i="8"/>
  <c r="AE41" i="8"/>
  <c r="AE42" i="8"/>
  <c r="AE43" i="8"/>
  <c r="AE44" i="8"/>
  <c r="AE45" i="8"/>
  <c r="AE46" i="8"/>
  <c r="AE47" i="8"/>
  <c r="AE48" i="8"/>
  <c r="AE49" i="8"/>
  <c r="AE50" i="8"/>
  <c r="AE51" i="8"/>
  <c r="AE52" i="8"/>
  <c r="AE53" i="8"/>
  <c r="AE54" i="8"/>
  <c r="AE55" i="8"/>
  <c r="AE56" i="8"/>
  <c r="AE57" i="8"/>
  <c r="AE58" i="8"/>
  <c r="AE59" i="8"/>
  <c r="AE60" i="8"/>
  <c r="AE61" i="8"/>
  <c r="AE62" i="8"/>
  <c r="AE63" i="8"/>
  <c r="AE64" i="8"/>
  <c r="AE65" i="8"/>
  <c r="AE66" i="8"/>
  <c r="AE67" i="8"/>
  <c r="AE68" i="8"/>
  <c r="AE69" i="8"/>
  <c r="AE70" i="8"/>
  <c r="AE71" i="8"/>
  <c r="AE72" i="8"/>
  <c r="AE73" i="8"/>
  <c r="AE74" i="8"/>
  <c r="AE75" i="8"/>
  <c r="AE76" i="8"/>
  <c r="AE77" i="8"/>
  <c r="AE78" i="8"/>
  <c r="AE79" i="8"/>
  <c r="AE80" i="8"/>
  <c r="AE81" i="8"/>
  <c r="AE82" i="8"/>
  <c r="AE83" i="8"/>
  <c r="AE84" i="8"/>
  <c r="AE85" i="8"/>
  <c r="AE86" i="8"/>
  <c r="AE87" i="8"/>
  <c r="AE88" i="8"/>
  <c r="AE89" i="8"/>
  <c r="AE90" i="8"/>
  <c r="AE91" i="8"/>
  <c r="AE92" i="8"/>
  <c r="AE93" i="8"/>
  <c r="AE94" i="8"/>
  <c r="AE95" i="8"/>
  <c r="AE96" i="8"/>
  <c r="AE97" i="8"/>
  <c r="AE98" i="8"/>
  <c r="AE99" i="8"/>
  <c r="AE100" i="8"/>
  <c r="AE101" i="8"/>
  <c r="AE102" i="8"/>
  <c r="AE103" i="8"/>
  <c r="AE104" i="8"/>
  <c r="AE105" i="8"/>
  <c r="AE6" i="8"/>
  <c r="AU7" i="8"/>
  <c r="AU8" i="8"/>
  <c r="AU9" i="8"/>
  <c r="AW9" i="8" s="1"/>
  <c r="AU10" i="8"/>
  <c r="AW10" i="8" s="1"/>
  <c r="AU11" i="8"/>
  <c r="AW11" i="8" s="1"/>
  <c r="AU12" i="8"/>
  <c r="AV12" i="8" s="1"/>
  <c r="AU13" i="8"/>
  <c r="AV13" i="8" s="1"/>
  <c r="AU14" i="8"/>
  <c r="AV14" i="8" s="1"/>
  <c r="AU15" i="8"/>
  <c r="AV15" i="8" s="1"/>
  <c r="AU16" i="8"/>
  <c r="AV16" i="8" s="1"/>
  <c r="AU17" i="8"/>
  <c r="AV17" i="8" s="1"/>
  <c r="AU18" i="8"/>
  <c r="AV18" i="8" s="1"/>
  <c r="AU19" i="8"/>
  <c r="AW19" i="8" s="1"/>
  <c r="AU20" i="8"/>
  <c r="AU21" i="8"/>
  <c r="AU22" i="8"/>
  <c r="AU23" i="8"/>
  <c r="AW23" i="8" s="1"/>
  <c r="AU24" i="8"/>
  <c r="AW24" i="8" s="1"/>
  <c r="AU25" i="8"/>
  <c r="AW25" i="8" s="1"/>
  <c r="AU26" i="8"/>
  <c r="AW26" i="8" s="1"/>
  <c r="AU27" i="8"/>
  <c r="AW27" i="8" s="1"/>
  <c r="AU28" i="8"/>
  <c r="AV28" i="8" s="1"/>
  <c r="AU29" i="8"/>
  <c r="AV29" i="8" s="1"/>
  <c r="AU30" i="8"/>
  <c r="AV30" i="8" s="1"/>
  <c r="AU31" i="8"/>
  <c r="AV31" i="8" s="1"/>
  <c r="AU32" i="8"/>
  <c r="AV32" i="8" s="1"/>
  <c r="AU33" i="8"/>
  <c r="AW33" i="8" s="1"/>
  <c r="AU34" i="8"/>
  <c r="AW34" i="8" s="1"/>
  <c r="AU35" i="8"/>
  <c r="AW35" i="8" s="1"/>
  <c r="AU36" i="8"/>
  <c r="AU37" i="8"/>
  <c r="AV37" i="8" s="1"/>
  <c r="AU38" i="8"/>
  <c r="AV38" i="8" s="1"/>
  <c r="AU39" i="8"/>
  <c r="AU40" i="8"/>
  <c r="AU41" i="8"/>
  <c r="AU42" i="8"/>
  <c r="AW42" i="8" s="1"/>
  <c r="AU43" i="8"/>
  <c r="AW43" i="8" s="1"/>
  <c r="AU44" i="8"/>
  <c r="AV44" i="8" s="1"/>
  <c r="AU45" i="8"/>
  <c r="AV45" i="8" s="1"/>
  <c r="AU46" i="8"/>
  <c r="AV46" i="8" s="1"/>
  <c r="AU47" i="8"/>
  <c r="AV47" i="8" s="1"/>
  <c r="AU48" i="8"/>
  <c r="AV48" i="8" s="1"/>
  <c r="AU49" i="8"/>
  <c r="AV49" i="8" s="1"/>
  <c r="AU50" i="8"/>
  <c r="AV50" i="8" s="1"/>
  <c r="AU51" i="8"/>
  <c r="AV51" i="8" s="1"/>
  <c r="AU52" i="8"/>
  <c r="AV52" i="8" s="1"/>
  <c r="AU53" i="8"/>
  <c r="AV53" i="8" s="1"/>
  <c r="AU54" i="8"/>
  <c r="AV54" i="8" s="1"/>
  <c r="AU55" i="8"/>
  <c r="AW55" i="8" s="1"/>
  <c r="AU56" i="8"/>
  <c r="AW56" i="8" s="1"/>
  <c r="AU57" i="8"/>
  <c r="AW57" i="8" s="1"/>
  <c r="AU58" i="8"/>
  <c r="AW58" i="8" s="1"/>
  <c r="AU59" i="8"/>
  <c r="AW59" i="8" s="1"/>
  <c r="AU60" i="8"/>
  <c r="AV60" i="8" s="1"/>
  <c r="AU61" i="8"/>
  <c r="AV61" i="8" s="1"/>
  <c r="AU62" i="8"/>
  <c r="AV62" i="8" s="1"/>
  <c r="AU63" i="8"/>
  <c r="AV63" i="8" s="1"/>
  <c r="AU64" i="8"/>
  <c r="AV64" i="8" s="1"/>
  <c r="AU6" i="8"/>
  <c r="AW6" i="8" s="1"/>
  <c r="T3" i="10"/>
  <c r="T5" i="10"/>
  <c r="T6" i="10"/>
  <c r="T7" i="10"/>
  <c r="T8" i="10"/>
  <c r="T9" i="10"/>
  <c r="T10" i="10"/>
  <c r="T11" i="10"/>
  <c r="T12" i="10"/>
  <c r="T13" i="10"/>
  <c r="T14" i="10"/>
  <c r="T15" i="10"/>
  <c r="T16" i="10"/>
  <c r="T17" i="10"/>
  <c r="T18" i="10"/>
  <c r="T19" i="10"/>
  <c r="T20" i="10"/>
  <c r="T21" i="10"/>
  <c r="T22" i="10"/>
  <c r="T23" i="10"/>
  <c r="T24" i="10"/>
  <c r="T25" i="10"/>
  <c r="T26" i="10"/>
  <c r="T27" i="10"/>
  <c r="T28" i="10"/>
  <c r="T29" i="10"/>
  <c r="T30" i="10"/>
  <c r="T31" i="10"/>
  <c r="T32" i="10"/>
  <c r="T33" i="10"/>
  <c r="T34" i="10"/>
  <c r="T35" i="10"/>
  <c r="T36" i="10"/>
  <c r="T37" i="10"/>
  <c r="T38" i="10"/>
  <c r="T39" i="10"/>
  <c r="T40" i="10"/>
  <c r="T41" i="10"/>
  <c r="T42" i="10"/>
  <c r="T43" i="10"/>
  <c r="T44" i="10"/>
  <c r="T45" i="10"/>
  <c r="T46" i="10"/>
  <c r="T47" i="10"/>
  <c r="T48" i="10"/>
  <c r="T49" i="10"/>
  <c r="T50" i="10"/>
  <c r="T51" i="10"/>
  <c r="T52" i="10"/>
  <c r="T53" i="10"/>
  <c r="T54" i="10"/>
  <c r="T55" i="10"/>
  <c r="T56" i="10"/>
  <c r="T57" i="10"/>
  <c r="T58" i="10"/>
  <c r="T4" i="10"/>
  <c r="R5" i="10"/>
  <c r="R6" i="10"/>
  <c r="R7" i="10"/>
  <c r="R8" i="10"/>
  <c r="R9" i="10"/>
  <c r="R10" i="10"/>
  <c r="R11" i="10"/>
  <c r="R12" i="10"/>
  <c r="R13" i="10"/>
  <c r="R14" i="10"/>
  <c r="R15" i="10"/>
  <c r="R16" i="10"/>
  <c r="R17" i="10"/>
  <c r="R18" i="10"/>
  <c r="R19" i="10"/>
  <c r="R20" i="10"/>
  <c r="R21" i="10"/>
  <c r="R22" i="10"/>
  <c r="R23" i="10"/>
  <c r="R24" i="10"/>
  <c r="R25" i="10"/>
  <c r="R26" i="10"/>
  <c r="R27" i="10"/>
  <c r="R28" i="10"/>
  <c r="R29" i="10"/>
  <c r="R30" i="10"/>
  <c r="R31" i="10"/>
  <c r="R32" i="10"/>
  <c r="R33" i="10"/>
  <c r="R34" i="10"/>
  <c r="R35" i="10"/>
  <c r="R36" i="10"/>
  <c r="R37" i="10"/>
  <c r="R38" i="10"/>
  <c r="R39" i="10"/>
  <c r="R40" i="10"/>
  <c r="R41" i="10"/>
  <c r="R42" i="10"/>
  <c r="R43" i="10"/>
  <c r="R44" i="10"/>
  <c r="R45" i="10"/>
  <c r="R46" i="10"/>
  <c r="R47" i="10"/>
  <c r="R48" i="10"/>
  <c r="R49" i="10"/>
  <c r="R50" i="10"/>
  <c r="R51" i="10"/>
  <c r="R52" i="10"/>
  <c r="R53" i="10"/>
  <c r="R54" i="10"/>
  <c r="R55" i="10"/>
  <c r="R56" i="10"/>
  <c r="R57" i="10"/>
  <c r="R58" i="10"/>
  <c r="R4" i="10"/>
  <c r="P27" i="10"/>
  <c r="P28" i="10"/>
  <c r="P29" i="10"/>
  <c r="P30" i="10"/>
  <c r="P31" i="10"/>
  <c r="P32" i="10"/>
  <c r="P33" i="10"/>
  <c r="P34" i="10"/>
  <c r="P35" i="10"/>
  <c r="P36" i="10"/>
  <c r="P37" i="10"/>
  <c r="P38" i="10"/>
  <c r="P39" i="10"/>
  <c r="P40" i="10"/>
  <c r="P41" i="10"/>
  <c r="P42" i="10"/>
  <c r="P43" i="10"/>
  <c r="P44" i="10"/>
  <c r="P45" i="10"/>
  <c r="P46" i="10"/>
  <c r="P47" i="10"/>
  <c r="P48" i="10"/>
  <c r="P49" i="10"/>
  <c r="P50" i="10"/>
  <c r="P51" i="10"/>
  <c r="P52" i="10"/>
  <c r="P53" i="10"/>
  <c r="P54" i="10"/>
  <c r="P55" i="10"/>
  <c r="P56" i="10"/>
  <c r="P57" i="10"/>
  <c r="P58" i="10"/>
  <c r="P3" i="10"/>
  <c r="P4" i="10"/>
  <c r="P5" i="10"/>
  <c r="P6" i="10"/>
  <c r="P7" i="10"/>
  <c r="P8" i="10"/>
  <c r="P9" i="10"/>
  <c r="P10" i="10"/>
  <c r="P11" i="10"/>
  <c r="P12" i="10"/>
  <c r="P13" i="10"/>
  <c r="P14" i="10"/>
  <c r="P15" i="10"/>
  <c r="P16" i="10"/>
  <c r="P17" i="10"/>
  <c r="P18" i="10"/>
  <c r="P19" i="10"/>
  <c r="P20" i="10"/>
  <c r="P21" i="10"/>
  <c r="P22" i="10"/>
  <c r="P23" i="10"/>
  <c r="P24" i="10"/>
  <c r="P26" i="10"/>
  <c r="AW100" i="8" l="1"/>
  <c r="AW84" i="8"/>
  <c r="AW68" i="8"/>
  <c r="AW92" i="8"/>
  <c r="AW76" i="8"/>
  <c r="AW97" i="8"/>
  <c r="AW81" i="8"/>
  <c r="AW65" i="8"/>
  <c r="AW102" i="8"/>
  <c r="AW86" i="8"/>
  <c r="AW70" i="8"/>
  <c r="AY61" i="8"/>
  <c r="AH62" i="8"/>
  <c r="AL62" i="8" s="1"/>
  <c r="AZ64" i="8"/>
  <c r="AF63" i="8"/>
  <c r="AJ63" i="8" s="1"/>
  <c r="AY63" i="8" s="1"/>
  <c r="AV6" i="8"/>
  <c r="AV27" i="8"/>
  <c r="AV10" i="8"/>
  <c r="AV19" i="8"/>
  <c r="AV59" i="8"/>
  <c r="AW18" i="8"/>
  <c r="AV58" i="8"/>
  <c r="AV42" i="8"/>
  <c r="AV26" i="8"/>
  <c r="AW17" i="8"/>
  <c r="AV22" i="8"/>
  <c r="AW22" i="8"/>
  <c r="AV57" i="8"/>
  <c r="AV24" i="8"/>
  <c r="AW41" i="8"/>
  <c r="AV41" i="8"/>
  <c r="AW40" i="8"/>
  <c r="AV40" i="8"/>
  <c r="AW8" i="8"/>
  <c r="AV8" i="8"/>
  <c r="AW7" i="8"/>
  <c r="AV7" i="8"/>
  <c r="AV23" i="8"/>
  <c r="AV21" i="8"/>
  <c r="AW21" i="8"/>
  <c r="AV25" i="8"/>
  <c r="AV36" i="8"/>
  <c r="AW36" i="8"/>
  <c r="AV20" i="8"/>
  <c r="AW20" i="8"/>
  <c r="AW54" i="8"/>
  <c r="AW53" i="8"/>
  <c r="AW51" i="8"/>
  <c r="AW50" i="8"/>
  <c r="AW49" i="8"/>
  <c r="AW38" i="8"/>
  <c r="AV33" i="8"/>
  <c r="AW37" i="8"/>
  <c r="AW39" i="8"/>
  <c r="AV39" i="8"/>
  <c r="AV56" i="8"/>
  <c r="AV55" i="8"/>
  <c r="AW52" i="8"/>
  <c r="AV35" i="8"/>
  <c r="AV34" i="8"/>
  <c r="AV43" i="8"/>
  <c r="AV11" i="8"/>
  <c r="AV9" i="8"/>
  <c r="AW48" i="8"/>
  <c r="AW32" i="8"/>
  <c r="AW47" i="8"/>
  <c r="AW62" i="8"/>
  <c r="AW46" i="8"/>
  <c r="AW30" i="8"/>
  <c r="AW14" i="8"/>
  <c r="AW64" i="8"/>
  <c r="AW16" i="8"/>
  <c r="AW63" i="8"/>
  <c r="AW31" i="8"/>
  <c r="AW15" i="8"/>
  <c r="AW61" i="8"/>
  <c r="AW45" i="8"/>
  <c r="AW29" i="8"/>
  <c r="AW13" i="8"/>
  <c r="AW44" i="8"/>
  <c r="AW60" i="8"/>
  <c r="AW12" i="8"/>
  <c r="AW28" i="8"/>
  <c r="AF64" i="8"/>
  <c r="AJ64" i="8" s="1"/>
  <c r="AY64" i="8" s="1"/>
  <c r="AI63" i="8"/>
  <c r="AM63" i="8" s="1"/>
  <c r="AI62" i="8"/>
  <c r="AM62" i="8" s="1"/>
  <c r="AG62" i="8"/>
  <c r="AK62" i="8" s="1"/>
  <c r="AZ62" i="8" s="1"/>
  <c r="AF62" i="8"/>
  <c r="AJ62" i="8" s="1"/>
  <c r="AY62" i="8" s="1"/>
  <c r="AH61" i="8"/>
  <c r="AL61" i="8" s="1"/>
  <c r="AI61" i="8"/>
  <c r="AM61" i="8" s="1"/>
  <c r="AG61" i="8"/>
  <c r="AK61" i="8" s="1"/>
  <c r="AI64" i="8"/>
  <c r="AM64" i="8" s="1"/>
  <c r="AH64" i="8"/>
  <c r="AL64" i="8" s="1"/>
  <c r="AH63" i="8"/>
  <c r="AL63" i="8" s="1"/>
  <c r="AG63" i="8"/>
  <c r="AK63" i="8" s="1"/>
  <c r="I6" i="12" l="1"/>
  <c r="B6" i="12"/>
  <c r="C6" i="12"/>
  <c r="D6" i="12"/>
  <c r="E6" i="12"/>
  <c r="F6" i="12"/>
  <c r="C7" i="12"/>
  <c r="E7" i="12"/>
  <c r="F7" i="12"/>
  <c r="B7" i="12"/>
  <c r="D7" i="12"/>
  <c r="BA62" i="8"/>
  <c r="BA63" i="8"/>
  <c r="BA64" i="8"/>
  <c r="AZ63" i="8"/>
  <c r="BA61" i="8"/>
  <c r="AZ61" i="8"/>
  <c r="AF50" i="8"/>
  <c r="AJ50" i="8" s="1"/>
  <c r="AG50" i="8"/>
  <c r="AK50" i="8" s="1"/>
  <c r="AZ50" i="8" s="1"/>
  <c r="AI50" i="8"/>
  <c r="AM50" i="8" s="1"/>
  <c r="AH50" i="8"/>
  <c r="AL50" i="8" s="1"/>
  <c r="BA50" i="8" s="1"/>
  <c r="AF29" i="8"/>
  <c r="AJ29" i="8" s="1"/>
  <c r="AY29" i="8" s="1"/>
  <c r="AG29" i="8"/>
  <c r="AK29" i="8" s="1"/>
  <c r="AZ29" i="8" s="1"/>
  <c r="AH29" i="8"/>
  <c r="AL29" i="8" s="1"/>
  <c r="BA29" i="8" s="1"/>
  <c r="AI29" i="8"/>
  <c r="AM29" i="8" s="1"/>
  <c r="AF48" i="8"/>
  <c r="AJ48" i="8" s="1"/>
  <c r="AY48" i="8" s="1"/>
  <c r="AG48" i="8"/>
  <c r="AK48" i="8" s="1"/>
  <c r="AZ48" i="8" s="1"/>
  <c r="AH48" i="8"/>
  <c r="AL48" i="8" s="1"/>
  <c r="BA48" i="8" s="1"/>
  <c r="AI48" i="8"/>
  <c r="AM48" i="8" s="1"/>
  <c r="AF47" i="8"/>
  <c r="AJ47" i="8" s="1"/>
  <c r="AI47" i="8"/>
  <c r="AM47" i="8" s="1"/>
  <c r="AG47" i="8"/>
  <c r="AK47" i="8" s="1"/>
  <c r="AZ47" i="8" s="1"/>
  <c r="AH47" i="8"/>
  <c r="AL47" i="8" s="1"/>
  <c r="BA47" i="8" s="1"/>
  <c r="AF60" i="8"/>
  <c r="AJ60" i="8" s="1"/>
  <c r="AG60" i="8"/>
  <c r="AK60" i="8" s="1"/>
  <c r="AZ60" i="8" s="1"/>
  <c r="AH60" i="8"/>
  <c r="AL60" i="8" s="1"/>
  <c r="BA60" i="8" s="1"/>
  <c r="AI60" i="8"/>
  <c r="AM60" i="8" s="1"/>
  <c r="AF44" i="8"/>
  <c r="AJ44" i="8" s="1"/>
  <c r="AY44" i="8" s="1"/>
  <c r="AG44" i="8"/>
  <c r="AK44" i="8" s="1"/>
  <c r="AZ44" i="8" s="1"/>
  <c r="AH44" i="8"/>
  <c r="AL44" i="8" s="1"/>
  <c r="BA44" i="8" s="1"/>
  <c r="AI44" i="8"/>
  <c r="AM44" i="8" s="1"/>
  <c r="AF27" i="8"/>
  <c r="AJ27" i="8" s="1"/>
  <c r="AY27" i="8" s="1"/>
  <c r="AI27" i="8"/>
  <c r="AM27" i="8" s="1"/>
  <c r="AG27" i="8"/>
  <c r="AK27" i="8" s="1"/>
  <c r="AZ27" i="8" s="1"/>
  <c r="AH27" i="8"/>
  <c r="AL27" i="8" s="1"/>
  <c r="BA27" i="8" s="1"/>
  <c r="AF58" i="8"/>
  <c r="AJ58" i="8" s="1"/>
  <c r="AG58" i="8"/>
  <c r="AK58" i="8" s="1"/>
  <c r="AZ58" i="8" s="1"/>
  <c r="AH58" i="8"/>
  <c r="AL58" i="8" s="1"/>
  <c r="BA58" i="8" s="1"/>
  <c r="AI58" i="8"/>
  <c r="AM58" i="8" s="1"/>
  <c r="AG42" i="8"/>
  <c r="AK42" i="8" s="1"/>
  <c r="AZ42" i="8" s="1"/>
  <c r="AF42" i="8"/>
  <c r="AJ42" i="8" s="1"/>
  <c r="AY42" i="8" s="1"/>
  <c r="AH42" i="8"/>
  <c r="AL42" i="8" s="1"/>
  <c r="BA42" i="8" s="1"/>
  <c r="AI42" i="8"/>
  <c r="AM42" i="8" s="1"/>
  <c r="AG26" i="8"/>
  <c r="AK26" i="8" s="1"/>
  <c r="AZ26" i="8" s="1"/>
  <c r="AF26" i="8"/>
  <c r="AJ26" i="8" s="1"/>
  <c r="AH26" i="8"/>
  <c r="AL26" i="8" s="1"/>
  <c r="BA26" i="8" s="1"/>
  <c r="AI26" i="8"/>
  <c r="AM26" i="8" s="1"/>
  <c r="AG10" i="8"/>
  <c r="AK10" i="8" s="1"/>
  <c r="AZ10" i="8" s="1"/>
  <c r="AF10" i="8"/>
  <c r="AJ10" i="8" s="1"/>
  <c r="AY10" i="8" s="1"/>
  <c r="AH10" i="8"/>
  <c r="AL10" i="8" s="1"/>
  <c r="BA10" i="8" s="1"/>
  <c r="AI10" i="8"/>
  <c r="AM10" i="8" s="1"/>
  <c r="AG18" i="8"/>
  <c r="AK18" i="8" s="1"/>
  <c r="AZ18" i="8" s="1"/>
  <c r="AF18" i="8"/>
  <c r="AJ18" i="8" s="1"/>
  <c r="AY18" i="8" s="1"/>
  <c r="AI18" i="8"/>
  <c r="AM18" i="8" s="1"/>
  <c r="AH18" i="8"/>
  <c r="AL18" i="8" s="1"/>
  <c r="BA18" i="8" s="1"/>
  <c r="AF13" i="8"/>
  <c r="AJ13" i="8" s="1"/>
  <c r="AG13" i="8"/>
  <c r="AK13" i="8" s="1"/>
  <c r="AZ13" i="8" s="1"/>
  <c r="AH13" i="8"/>
  <c r="AL13" i="8" s="1"/>
  <c r="BA13" i="8" s="1"/>
  <c r="AI13" i="8"/>
  <c r="AM13" i="8" s="1"/>
  <c r="AF55" i="8"/>
  <c r="AJ55" i="8" s="1"/>
  <c r="AY55" i="8" s="1"/>
  <c r="AI55" i="8"/>
  <c r="AM55" i="8" s="1"/>
  <c r="AG55" i="8"/>
  <c r="AK55" i="8" s="1"/>
  <c r="AZ55" i="8" s="1"/>
  <c r="AH55" i="8"/>
  <c r="AL55" i="8" s="1"/>
  <c r="BA55" i="8" s="1"/>
  <c r="AG49" i="8"/>
  <c r="AK49" i="8" s="1"/>
  <c r="AZ49" i="8" s="1"/>
  <c r="AH49" i="8"/>
  <c r="AL49" i="8" s="1"/>
  <c r="BA49" i="8" s="1"/>
  <c r="AF49" i="8"/>
  <c r="AJ49" i="8" s="1"/>
  <c r="AY49" i="8" s="1"/>
  <c r="AI49" i="8"/>
  <c r="AM49" i="8" s="1"/>
  <c r="AF16" i="8"/>
  <c r="AJ16" i="8" s="1"/>
  <c r="AG16" i="8"/>
  <c r="AK16" i="8" s="1"/>
  <c r="AZ16" i="8" s="1"/>
  <c r="AH16" i="8"/>
  <c r="AL16" i="8" s="1"/>
  <c r="BA16" i="8" s="1"/>
  <c r="AI16" i="8"/>
  <c r="AM16" i="8" s="1"/>
  <c r="AF46" i="8"/>
  <c r="AJ46" i="8" s="1"/>
  <c r="AG46" i="8"/>
  <c r="AK46" i="8" s="1"/>
  <c r="AZ46" i="8" s="1"/>
  <c r="AH46" i="8"/>
  <c r="AL46" i="8" s="1"/>
  <c r="BA46" i="8" s="1"/>
  <c r="AI46" i="8"/>
  <c r="AM46" i="8" s="1"/>
  <c r="AF45" i="8"/>
  <c r="AJ45" i="8" s="1"/>
  <c r="AY45" i="8" s="1"/>
  <c r="AG45" i="8"/>
  <c r="AK45" i="8" s="1"/>
  <c r="AZ45" i="8" s="1"/>
  <c r="AI45" i="8"/>
  <c r="AM45" i="8" s="1"/>
  <c r="AH45" i="8"/>
  <c r="AL45" i="8" s="1"/>
  <c r="BA45" i="8" s="1"/>
  <c r="AI6" i="8"/>
  <c r="AM6" i="8" s="1"/>
  <c r="AF6" i="8"/>
  <c r="AJ6" i="8" s="1"/>
  <c r="AY6" i="8" s="1"/>
  <c r="AG6" i="8"/>
  <c r="AK6" i="8" s="1"/>
  <c r="AZ6" i="8" s="1"/>
  <c r="AH6" i="8"/>
  <c r="AL6" i="8" s="1"/>
  <c r="BA6" i="8" s="1"/>
  <c r="AF11" i="8"/>
  <c r="AJ11" i="8" s="1"/>
  <c r="AI11" i="8"/>
  <c r="AM11" i="8" s="1"/>
  <c r="AG11" i="8"/>
  <c r="AK11" i="8" s="1"/>
  <c r="AZ11" i="8" s="1"/>
  <c r="AH11" i="8"/>
  <c r="AL11" i="8" s="1"/>
  <c r="BA11" i="8" s="1"/>
  <c r="AH41" i="8"/>
  <c r="AL41" i="8" s="1"/>
  <c r="BA41" i="8" s="1"/>
  <c r="AF41" i="8"/>
  <c r="AJ41" i="8" s="1"/>
  <c r="AY41" i="8" s="1"/>
  <c r="AG41" i="8"/>
  <c r="AK41" i="8" s="1"/>
  <c r="AZ41" i="8" s="1"/>
  <c r="AI41" i="8"/>
  <c r="AM41" i="8" s="1"/>
  <c r="AF24" i="8"/>
  <c r="AJ24" i="8" s="1"/>
  <c r="AY24" i="8" s="1"/>
  <c r="AG24" i="8"/>
  <c r="AK24" i="8" s="1"/>
  <c r="AZ24" i="8" s="1"/>
  <c r="AH24" i="8"/>
  <c r="AL24" i="8" s="1"/>
  <c r="BA24" i="8" s="1"/>
  <c r="AI24" i="8"/>
  <c r="AM24" i="8" s="1"/>
  <c r="AF7" i="8"/>
  <c r="AJ7" i="8" s="1"/>
  <c r="AY7" i="8" s="1"/>
  <c r="AI7" i="8"/>
  <c r="AM7" i="8" s="1"/>
  <c r="AG7" i="8"/>
  <c r="AK7" i="8" s="1"/>
  <c r="AZ7" i="8" s="1"/>
  <c r="H6" i="12" s="1"/>
  <c r="AH7" i="8"/>
  <c r="AL7" i="8" s="1"/>
  <c r="BA7" i="8" s="1"/>
  <c r="AF53" i="8"/>
  <c r="AJ53" i="8" s="1"/>
  <c r="AH53" i="8"/>
  <c r="AL53" i="8" s="1"/>
  <c r="BA53" i="8" s="1"/>
  <c r="AI53" i="8"/>
  <c r="AM53" i="8" s="1"/>
  <c r="AG53" i="8"/>
  <c r="AK53" i="8" s="1"/>
  <c r="AZ53" i="8" s="1"/>
  <c r="AF37" i="8"/>
  <c r="AJ37" i="8" s="1"/>
  <c r="AG37" i="8"/>
  <c r="AK37" i="8" s="1"/>
  <c r="AZ37" i="8" s="1"/>
  <c r="AH37" i="8"/>
  <c r="AL37" i="8" s="1"/>
  <c r="BA37" i="8" s="1"/>
  <c r="AI37" i="8"/>
  <c r="AM37" i="8" s="1"/>
  <c r="AF21" i="8"/>
  <c r="AJ21" i="8" s="1"/>
  <c r="AY21" i="8" s="1"/>
  <c r="AG21" i="8"/>
  <c r="AK21" i="8" s="1"/>
  <c r="AZ21" i="8" s="1"/>
  <c r="AH21" i="8"/>
  <c r="AL21" i="8" s="1"/>
  <c r="BA21" i="8" s="1"/>
  <c r="AI21" i="8"/>
  <c r="AM21" i="8" s="1"/>
  <c r="AF33" i="8"/>
  <c r="AJ33" i="8" s="1"/>
  <c r="AY33" i="8" s="1"/>
  <c r="AG33" i="8"/>
  <c r="AK33" i="8" s="1"/>
  <c r="AZ33" i="8" s="1"/>
  <c r="AH33" i="8"/>
  <c r="AL33" i="8" s="1"/>
  <c r="BA33" i="8" s="1"/>
  <c r="AI33" i="8"/>
  <c r="AM33" i="8" s="1"/>
  <c r="AF32" i="8"/>
  <c r="AJ32" i="8" s="1"/>
  <c r="AG32" i="8"/>
  <c r="AK32" i="8" s="1"/>
  <c r="AZ32" i="8" s="1"/>
  <c r="AH32" i="8"/>
  <c r="AL32" i="8" s="1"/>
  <c r="BA32" i="8" s="1"/>
  <c r="AI32" i="8"/>
  <c r="AM32" i="8" s="1"/>
  <c r="AF31" i="8"/>
  <c r="AJ31" i="8" s="1"/>
  <c r="AI31" i="8"/>
  <c r="AM31" i="8" s="1"/>
  <c r="AG31" i="8"/>
  <c r="AK31" i="8" s="1"/>
  <c r="AZ31" i="8" s="1"/>
  <c r="AH31" i="8"/>
  <c r="AL31" i="8" s="1"/>
  <c r="BA31" i="8" s="1"/>
  <c r="AG14" i="8"/>
  <c r="AK14" i="8" s="1"/>
  <c r="AZ14" i="8" s="1"/>
  <c r="AF14" i="8"/>
  <c r="AJ14" i="8" s="1"/>
  <c r="AH14" i="8"/>
  <c r="AL14" i="8" s="1"/>
  <c r="BA14" i="8" s="1"/>
  <c r="AI14" i="8"/>
  <c r="AM14" i="8" s="1"/>
  <c r="AF28" i="8"/>
  <c r="AJ28" i="8" s="1"/>
  <c r="AY28" i="8" s="1"/>
  <c r="AG28" i="8"/>
  <c r="AK28" i="8" s="1"/>
  <c r="AZ28" i="8" s="1"/>
  <c r="AH28" i="8"/>
  <c r="AL28" i="8" s="1"/>
  <c r="BA28" i="8" s="1"/>
  <c r="AI28" i="8"/>
  <c r="AM28" i="8" s="1"/>
  <c r="AF59" i="8"/>
  <c r="AJ59" i="8" s="1"/>
  <c r="AI59" i="8"/>
  <c r="AM59" i="8" s="1"/>
  <c r="AG59" i="8"/>
  <c r="AK59" i="8" s="1"/>
  <c r="AZ59" i="8" s="1"/>
  <c r="AH59" i="8"/>
  <c r="AL59" i="8" s="1"/>
  <c r="BA59" i="8" s="1"/>
  <c r="AF25" i="8"/>
  <c r="AJ25" i="8" s="1"/>
  <c r="AG25" i="8"/>
  <c r="AK25" i="8" s="1"/>
  <c r="AZ25" i="8" s="1"/>
  <c r="AH25" i="8"/>
  <c r="AL25" i="8" s="1"/>
  <c r="BA25" i="8" s="1"/>
  <c r="AI25" i="8"/>
  <c r="AM25" i="8" s="1"/>
  <c r="AF40" i="8"/>
  <c r="AJ40" i="8" s="1"/>
  <c r="AY40" i="8" s="1"/>
  <c r="AG40" i="8"/>
  <c r="AK40" i="8" s="1"/>
  <c r="AZ40" i="8" s="1"/>
  <c r="AH40" i="8"/>
  <c r="AL40" i="8" s="1"/>
  <c r="BA40" i="8" s="1"/>
  <c r="AI40" i="8"/>
  <c r="AM40" i="8" s="1"/>
  <c r="AF23" i="8"/>
  <c r="AJ23" i="8" s="1"/>
  <c r="AY23" i="8" s="1"/>
  <c r="AI23" i="8"/>
  <c r="AM23" i="8" s="1"/>
  <c r="AG23" i="8"/>
  <c r="AK23" i="8" s="1"/>
  <c r="AZ23" i="8" s="1"/>
  <c r="AH23" i="8"/>
  <c r="AL23" i="8" s="1"/>
  <c r="BA23" i="8" s="1"/>
  <c r="AG54" i="8"/>
  <c r="AK54" i="8" s="1"/>
  <c r="AZ54" i="8" s="1"/>
  <c r="AF54" i="8"/>
  <c r="AJ54" i="8" s="1"/>
  <c r="AY54" i="8" s="1"/>
  <c r="AH54" i="8"/>
  <c r="AL54" i="8" s="1"/>
  <c r="BA54" i="8" s="1"/>
  <c r="AI54" i="8"/>
  <c r="AM54" i="8" s="1"/>
  <c r="AG22" i="8"/>
  <c r="AK22" i="8" s="1"/>
  <c r="AZ22" i="8" s="1"/>
  <c r="AF22" i="8"/>
  <c r="AJ22" i="8" s="1"/>
  <c r="AY22" i="8" s="1"/>
  <c r="AH22" i="8"/>
  <c r="AL22" i="8" s="1"/>
  <c r="BA22" i="8" s="1"/>
  <c r="AI22" i="8"/>
  <c r="AM22" i="8" s="1"/>
  <c r="AF52" i="8"/>
  <c r="AJ52" i="8" s="1"/>
  <c r="AY52" i="8" s="1"/>
  <c r="AG52" i="8"/>
  <c r="AK52" i="8" s="1"/>
  <c r="AZ52" i="8" s="1"/>
  <c r="AH52" i="8"/>
  <c r="AL52" i="8" s="1"/>
  <c r="BA52" i="8" s="1"/>
  <c r="AI52" i="8"/>
  <c r="AM52" i="8" s="1"/>
  <c r="AF36" i="8"/>
  <c r="AJ36" i="8" s="1"/>
  <c r="AY36" i="8" s="1"/>
  <c r="AG36" i="8"/>
  <c r="AK36" i="8" s="1"/>
  <c r="AZ36" i="8" s="1"/>
  <c r="AH36" i="8"/>
  <c r="AL36" i="8" s="1"/>
  <c r="BA36" i="8" s="1"/>
  <c r="AI36" i="8"/>
  <c r="AM36" i="8" s="1"/>
  <c r="AF20" i="8"/>
  <c r="AJ20" i="8" s="1"/>
  <c r="AG20" i="8"/>
  <c r="AK20" i="8" s="1"/>
  <c r="AZ20" i="8" s="1"/>
  <c r="AH20" i="8"/>
  <c r="AL20" i="8" s="1"/>
  <c r="BA20" i="8" s="1"/>
  <c r="AI20" i="8"/>
  <c r="AM20" i="8" s="1"/>
  <c r="AG34" i="8"/>
  <c r="AK34" i="8" s="1"/>
  <c r="AZ34" i="8" s="1"/>
  <c r="AF34" i="8"/>
  <c r="AJ34" i="8" s="1"/>
  <c r="AY34" i="8" s="1"/>
  <c r="AH34" i="8"/>
  <c r="AL34" i="8" s="1"/>
  <c r="BA34" i="8" s="1"/>
  <c r="AI34" i="8"/>
  <c r="AM34" i="8" s="1"/>
  <c r="AF17" i="8"/>
  <c r="AJ17" i="8" s="1"/>
  <c r="AY17" i="8" s="1"/>
  <c r="AG17" i="8"/>
  <c r="AK17" i="8" s="1"/>
  <c r="AZ17" i="8" s="1"/>
  <c r="AH17" i="8"/>
  <c r="AL17" i="8" s="1"/>
  <c r="BA17" i="8" s="1"/>
  <c r="AI17" i="8"/>
  <c r="AM17" i="8" s="1"/>
  <c r="AF15" i="8"/>
  <c r="AJ15" i="8" s="1"/>
  <c r="AY15" i="8" s="1"/>
  <c r="AI15" i="8"/>
  <c r="AM15" i="8" s="1"/>
  <c r="AG15" i="8"/>
  <c r="AK15" i="8" s="1"/>
  <c r="AZ15" i="8" s="1"/>
  <c r="AH15" i="8"/>
  <c r="AL15" i="8" s="1"/>
  <c r="BA15" i="8" s="1"/>
  <c r="AG30" i="8"/>
  <c r="AK30" i="8" s="1"/>
  <c r="AZ30" i="8" s="1"/>
  <c r="AF30" i="8"/>
  <c r="AJ30" i="8" s="1"/>
  <c r="AY30" i="8" s="1"/>
  <c r="AH30" i="8"/>
  <c r="AL30" i="8" s="1"/>
  <c r="BA30" i="8" s="1"/>
  <c r="AI30" i="8"/>
  <c r="AM30" i="8" s="1"/>
  <c r="AF12" i="8"/>
  <c r="AJ12" i="8" s="1"/>
  <c r="AG12" i="8"/>
  <c r="AK12" i="8" s="1"/>
  <c r="AZ12" i="8" s="1"/>
  <c r="AH12" i="8"/>
  <c r="AL12" i="8" s="1"/>
  <c r="BA12" i="8" s="1"/>
  <c r="AI12" i="8"/>
  <c r="AM12" i="8" s="1"/>
  <c r="AF43" i="8"/>
  <c r="AJ43" i="8" s="1"/>
  <c r="AY43" i="8" s="1"/>
  <c r="AI43" i="8"/>
  <c r="AM43" i="8" s="1"/>
  <c r="AG43" i="8"/>
  <c r="AK43" i="8" s="1"/>
  <c r="AZ43" i="8" s="1"/>
  <c r="AH43" i="8"/>
  <c r="AL43" i="8" s="1"/>
  <c r="BA43" i="8" s="1"/>
  <c r="AG57" i="8"/>
  <c r="AK57" i="8" s="1"/>
  <c r="AZ57" i="8" s="1"/>
  <c r="AH57" i="8"/>
  <c r="AL57" i="8" s="1"/>
  <c r="BA57" i="8" s="1"/>
  <c r="AF57" i="8"/>
  <c r="AJ57" i="8" s="1"/>
  <c r="AY57" i="8" s="1"/>
  <c r="AI57" i="8"/>
  <c r="AM57" i="8" s="1"/>
  <c r="AF9" i="8"/>
  <c r="AJ9" i="8" s="1"/>
  <c r="AG9" i="8"/>
  <c r="AK9" i="8" s="1"/>
  <c r="AZ9" i="8" s="1"/>
  <c r="AH9" i="8"/>
  <c r="AL9" i="8" s="1"/>
  <c r="BA9" i="8" s="1"/>
  <c r="AI9" i="8"/>
  <c r="AM9" i="8" s="1"/>
  <c r="AF56" i="8"/>
  <c r="AJ56" i="8" s="1"/>
  <c r="AG56" i="8"/>
  <c r="AK56" i="8" s="1"/>
  <c r="AZ56" i="8" s="1"/>
  <c r="AH56" i="8"/>
  <c r="AL56" i="8" s="1"/>
  <c r="BA56" i="8" s="1"/>
  <c r="AI56" i="8"/>
  <c r="AM56" i="8" s="1"/>
  <c r="AF8" i="8"/>
  <c r="AJ8" i="8" s="1"/>
  <c r="AY8" i="8" s="1"/>
  <c r="AG8" i="8"/>
  <c r="AK8" i="8" s="1"/>
  <c r="AZ8" i="8" s="1"/>
  <c r="H7" i="12" s="1"/>
  <c r="AH8" i="8"/>
  <c r="AL8" i="8" s="1"/>
  <c r="BA8" i="8" s="1"/>
  <c r="I7" i="12" s="1"/>
  <c r="AI8" i="8"/>
  <c r="AM8" i="8" s="1"/>
  <c r="AF39" i="8"/>
  <c r="AJ39" i="8" s="1"/>
  <c r="AY39" i="8" s="1"/>
  <c r="AI39" i="8"/>
  <c r="AM39" i="8" s="1"/>
  <c r="AG39" i="8"/>
  <c r="AK39" i="8" s="1"/>
  <c r="AZ39" i="8" s="1"/>
  <c r="AH39" i="8"/>
  <c r="AL39" i="8" s="1"/>
  <c r="BA39" i="8" s="1"/>
  <c r="AG38" i="8"/>
  <c r="AK38" i="8" s="1"/>
  <c r="AZ38" i="8" s="1"/>
  <c r="AF38" i="8"/>
  <c r="AJ38" i="8" s="1"/>
  <c r="AY38" i="8" s="1"/>
  <c r="AH38" i="8"/>
  <c r="AL38" i="8" s="1"/>
  <c r="BA38" i="8" s="1"/>
  <c r="AI38" i="8"/>
  <c r="AM38" i="8" s="1"/>
  <c r="AF51" i="8"/>
  <c r="AJ51" i="8" s="1"/>
  <c r="AI51" i="8"/>
  <c r="AM51" i="8" s="1"/>
  <c r="AG51" i="8"/>
  <c r="AK51" i="8" s="1"/>
  <c r="AZ51" i="8" s="1"/>
  <c r="AH51" i="8"/>
  <c r="AL51" i="8" s="1"/>
  <c r="BA51" i="8" s="1"/>
  <c r="AF35" i="8"/>
  <c r="AJ35" i="8" s="1"/>
  <c r="AY35" i="8" s="1"/>
  <c r="AI35" i="8"/>
  <c r="AM35" i="8" s="1"/>
  <c r="AG35" i="8"/>
  <c r="AK35" i="8" s="1"/>
  <c r="AZ35" i="8" s="1"/>
  <c r="AH35" i="8"/>
  <c r="AL35" i="8" s="1"/>
  <c r="BA35" i="8" s="1"/>
  <c r="AF19" i="8"/>
  <c r="AJ19" i="8" s="1"/>
  <c r="AY19" i="8" s="1"/>
  <c r="AI19" i="8"/>
  <c r="AM19" i="8" s="1"/>
  <c r="AG19" i="8"/>
  <c r="AK19" i="8" s="1"/>
  <c r="AZ19" i="8" s="1"/>
  <c r="AH19" i="8"/>
  <c r="AL19" i="8" s="1"/>
  <c r="BA19" i="8" s="1"/>
  <c r="E5" i="12" l="1"/>
  <c r="F5" i="12"/>
  <c r="H5" i="12"/>
  <c r="C5" i="12"/>
  <c r="B5" i="12"/>
  <c r="D5" i="12"/>
  <c r="I5" i="12"/>
  <c r="H8" i="12"/>
  <c r="B8" i="12"/>
  <c r="C8" i="12"/>
  <c r="E8" i="12"/>
  <c r="I8" i="12"/>
  <c r="D8" i="12"/>
  <c r="F8" i="12"/>
  <c r="AY25" i="8"/>
  <c r="AY31" i="8"/>
  <c r="AY37" i="8"/>
  <c r="AY46" i="8"/>
  <c r="AY13" i="8"/>
  <c r="AY60" i="8"/>
  <c r="AY50" i="8"/>
  <c r="AY9" i="8"/>
  <c r="AY53" i="8"/>
  <c r="AY11" i="8"/>
  <c r="AY16" i="8"/>
  <c r="AY58" i="8"/>
  <c r="AY47" i="8"/>
  <c r="J7" i="12"/>
  <c r="G7" i="12"/>
  <c r="AY56" i="8"/>
  <c r="AY59" i="8"/>
  <c r="AY20" i="8"/>
  <c r="J5" i="12"/>
  <c r="G5" i="12"/>
  <c r="G6" i="12"/>
  <c r="J6" i="12"/>
  <c r="AY12" i="8"/>
  <c r="AY32" i="8"/>
  <c r="AY51" i="8"/>
  <c r="AY14" i="8"/>
  <c r="AY26" i="8"/>
  <c r="G8" i="12" l="1"/>
  <c r="J8" i="1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<sst xmlns="http://schemas.openxmlformats.org/spreadsheetml/2006/main" count="1181" uniqueCount="281">
  <si>
    <t/>
  </si>
  <si>
    <t>Tony Erkens</t>
  </si>
  <si>
    <t>John Hankel</t>
  </si>
  <si>
    <t>Bjorn Timmermans</t>
  </si>
  <si>
    <t>Hans Wauben</t>
  </si>
  <si>
    <t>Frits Geenen</t>
  </si>
  <si>
    <t>Frans v.d. Hombergh</t>
  </si>
  <si>
    <t>Ger v. Leuven</t>
  </si>
  <si>
    <t>Theo Tabbers</t>
  </si>
  <si>
    <t>Mart v. Beek</t>
  </si>
  <si>
    <t>Herm Kuijpers</t>
  </si>
  <si>
    <t>Frans Litjens</t>
  </si>
  <si>
    <t>Henk Martens</t>
  </si>
  <si>
    <t>Paul Crooijmans</t>
  </si>
  <si>
    <t>Sjaak Geurts</t>
  </si>
  <si>
    <t>Huub Graat</t>
  </si>
  <si>
    <t>Jéro Teunissen</t>
  </si>
  <si>
    <t>Ben v. Aken</t>
  </si>
  <si>
    <t>Toon Frencken</t>
  </si>
  <si>
    <t>Daniël Jacobs</t>
  </si>
  <si>
    <t>Maikel Steegh</t>
  </si>
  <si>
    <t>Leo Pingen</t>
  </si>
  <si>
    <t>Wim v.d. Loo</t>
  </si>
  <si>
    <t>Nol Reijmer</t>
  </si>
  <si>
    <t>Piet Hendrikx</t>
  </si>
  <si>
    <t>Hans v.d. Hombergh</t>
  </si>
  <si>
    <t>Jos v. Wijlick</t>
  </si>
  <si>
    <t>René Kessels</t>
  </si>
  <si>
    <t>Hay in 't Zandt</t>
  </si>
  <si>
    <t>Ron Driessen</t>
  </si>
  <si>
    <t>Ron Heijnen</t>
  </si>
  <si>
    <t>René Huijs</t>
  </si>
  <si>
    <t>Piet Janssen</t>
  </si>
  <si>
    <t>Ruud Kusters</t>
  </si>
  <si>
    <t>Peter Peters</t>
  </si>
  <si>
    <t>Frank Weijs</t>
  </si>
  <si>
    <t>Albert Paulus</t>
  </si>
  <si>
    <t>Hans Eikelenberg</t>
  </si>
  <si>
    <t>Henk Peters</t>
  </si>
  <si>
    <t>Lambert Lucassen</t>
  </si>
  <si>
    <t>Dion in 't Zandt</t>
  </si>
  <si>
    <t>Erik Thiesen</t>
  </si>
  <si>
    <t>Rob Bouten</t>
  </si>
  <si>
    <t>Ron v.d. Venne</t>
  </si>
  <si>
    <t>Cees Mooy</t>
  </si>
  <si>
    <t>Mark Bol</t>
  </si>
  <si>
    <t>Leo Brueren</t>
  </si>
  <si>
    <t>Theo Kuijpers</t>
  </si>
  <si>
    <t>Rob v. Heesch</t>
  </si>
  <si>
    <t>Miel Brueren</t>
  </si>
  <si>
    <t>Jac Kusters</t>
  </si>
  <si>
    <t>Theo Lommen</t>
  </si>
  <si>
    <t>Angela Verleysdonk</t>
  </si>
  <si>
    <t>Berend Driessen</t>
  </si>
  <si>
    <t>Jules Frits</t>
  </si>
  <si>
    <t>John Jacobs</t>
  </si>
  <si>
    <t>t.nr</t>
  </si>
  <si>
    <t>s.nr</t>
  </si>
  <si>
    <t>Lgem</t>
  </si>
  <si>
    <t>'t Pumpke 1</t>
  </si>
  <si>
    <t>De Sport 1</t>
  </si>
  <si>
    <t>De Sport 2</t>
  </si>
  <si>
    <t>De Sport 3</t>
  </si>
  <si>
    <t>B.V. Velden 1</t>
  </si>
  <si>
    <t>B.V. Velden 2</t>
  </si>
  <si>
    <t>'t Ven 1</t>
  </si>
  <si>
    <t>De Witte Berg 1</t>
  </si>
  <si>
    <t>De Witte Berg 2</t>
  </si>
  <si>
    <t>Spelerslijst</t>
  </si>
  <si>
    <t>De Sport R</t>
  </si>
  <si>
    <t>B.V. Velden R</t>
  </si>
  <si>
    <t>De Witte Berg R</t>
  </si>
  <si>
    <t>'t Ven R</t>
  </si>
  <si>
    <t>nr</t>
  </si>
  <si>
    <t>leider</t>
  </si>
  <si>
    <t>Bgem</t>
  </si>
  <si>
    <t>Dgem</t>
  </si>
  <si>
    <t>Rgem</t>
  </si>
  <si>
    <t>Lprt</t>
  </si>
  <si>
    <t>Bprt</t>
  </si>
  <si>
    <t>Dprt</t>
  </si>
  <si>
    <t>Rprt</t>
  </si>
  <si>
    <t>L</t>
  </si>
  <si>
    <t>Geert v.d. Hombergh</t>
  </si>
  <si>
    <t>Bram Volleberg</t>
  </si>
  <si>
    <t>André van Cleef</t>
  </si>
  <si>
    <t>Daniël van Cleef</t>
  </si>
  <si>
    <t>Jan van Cleef</t>
  </si>
  <si>
    <t>team / reserve</t>
  </si>
  <si>
    <t>Libre</t>
  </si>
  <si>
    <t>Band</t>
  </si>
  <si>
    <t>Drieb</t>
  </si>
  <si>
    <t>Hotel Café de Sport teamtoernooi 2025-2026</t>
  </si>
  <si>
    <t>Rood</t>
  </si>
  <si>
    <t>!!!!!!!!!!!!!!!!!!!!!!!!!!!!!!!!!!!!!</t>
  </si>
  <si>
    <t>!!!!!!!!!!</t>
  </si>
  <si>
    <t>sorteren: P</t>
  </si>
  <si>
    <t>9001 - 9999: afgemeld</t>
  </si>
  <si>
    <t>max</t>
  </si>
  <si>
    <t>dubbel: rood</t>
  </si>
  <si>
    <t>8001 - 9000: beschikbaar</t>
  </si>
  <si>
    <t>prt</t>
  </si>
  <si>
    <t>dubbel</t>
  </si>
  <si>
    <t>John Kusters</t>
  </si>
  <si>
    <t>Erik Verbeek</t>
  </si>
  <si>
    <t>Frans van Neer</t>
  </si>
  <si>
    <t>Joep Rheiter</t>
  </si>
  <si>
    <t>Joey van Cleef</t>
  </si>
  <si>
    <t>Jan Wissink</t>
  </si>
  <si>
    <t>André Zeelen</t>
  </si>
  <si>
    <t>Jan Cramers</t>
  </si>
  <si>
    <t>Theo Rutten</t>
  </si>
  <si>
    <t>Henk Verdonck</t>
  </si>
  <si>
    <t>Ron Vermazeren</t>
  </si>
  <si>
    <t>Sraar Peeters</t>
  </si>
  <si>
    <t>Twan Vercoulen</t>
  </si>
  <si>
    <t>René Gerrits</t>
  </si>
  <si>
    <t>#</t>
  </si>
  <si>
    <t>B1</t>
  </si>
  <si>
    <t>De Sport</t>
  </si>
  <si>
    <t>Driebanden</t>
  </si>
  <si>
    <t>huub Graat</t>
  </si>
  <si>
    <t>john Hankel</t>
  </si>
  <si>
    <t>Ger van Leuven</t>
  </si>
  <si>
    <t>Frans van den Hombergh</t>
  </si>
  <si>
    <t>B2</t>
  </si>
  <si>
    <t>Herman Kuijpers</t>
  </si>
  <si>
    <t>C2</t>
  </si>
  <si>
    <t>paul crooijmans</t>
  </si>
  <si>
    <t>C3</t>
  </si>
  <si>
    <t>Mart van Beek</t>
  </si>
  <si>
    <t>KNBB Venlo 2026-2027</t>
  </si>
  <si>
    <t>KNBB</t>
  </si>
  <si>
    <t>VBBeo</t>
  </si>
  <si>
    <t>Spelers</t>
  </si>
  <si>
    <t>kopiëren vanaf groene cellen inschrijvingsformulieren (met PsW)</t>
  </si>
  <si>
    <t>tussen-</t>
  </si>
  <si>
    <t>afk</t>
  </si>
  <si>
    <t>achternaam</t>
  </si>
  <si>
    <t>voegsel</t>
  </si>
  <si>
    <t>roepnaam</t>
  </si>
  <si>
    <t>gem</t>
  </si>
  <si>
    <t>N</t>
  </si>
  <si>
    <t>aln</t>
  </si>
  <si>
    <t>Ben</t>
  </si>
  <si>
    <t>Jan</t>
  </si>
  <si>
    <t>Ton</t>
  </si>
  <si>
    <t>Steegh</t>
  </si>
  <si>
    <t>Maikel</t>
  </si>
  <si>
    <t>ber</t>
  </si>
  <si>
    <t>Janssen</t>
  </si>
  <si>
    <t>Piet</t>
  </si>
  <si>
    <t>v.</t>
  </si>
  <si>
    <t>boo</t>
  </si>
  <si>
    <t>John</t>
  </si>
  <si>
    <t>Wim</t>
  </si>
  <si>
    <t>Huijs</t>
  </si>
  <si>
    <t>Henk</t>
  </si>
  <si>
    <t>cob</t>
  </si>
  <si>
    <t>ege</t>
  </si>
  <si>
    <t>Paul</t>
  </si>
  <si>
    <t>Jacobs</t>
  </si>
  <si>
    <t>Frans</t>
  </si>
  <si>
    <t>Theo</t>
  </si>
  <si>
    <t>get</t>
  </si>
  <si>
    <t>Hans</t>
  </si>
  <si>
    <t>Peter</t>
  </si>
  <si>
    <t>gla</t>
  </si>
  <si>
    <t>haz</t>
  </si>
  <si>
    <t>Driessen</t>
  </si>
  <si>
    <t>v.d.</t>
  </si>
  <si>
    <t>hob</t>
  </si>
  <si>
    <t>Heijnen</t>
  </si>
  <si>
    <t>Martien</t>
  </si>
  <si>
    <t>Jos</t>
  </si>
  <si>
    <t>kei</t>
  </si>
  <si>
    <t>Klij</t>
  </si>
  <si>
    <t>Erik</t>
  </si>
  <si>
    <t>lea</t>
  </si>
  <si>
    <t>Ruud</t>
  </si>
  <si>
    <t>obk</t>
  </si>
  <si>
    <t>Leo</t>
  </si>
  <si>
    <t>Ron</t>
  </si>
  <si>
    <t>ons</t>
  </si>
  <si>
    <t>Hay</t>
  </si>
  <si>
    <t>pum</t>
  </si>
  <si>
    <t>Aken</t>
  </si>
  <si>
    <t>Bloemen</t>
  </si>
  <si>
    <t>Sjraar</t>
  </si>
  <si>
    <t xml:space="preserve">Bouten </t>
  </si>
  <si>
    <t>Fred</t>
  </si>
  <si>
    <t>Frencken</t>
  </si>
  <si>
    <t>Toon</t>
  </si>
  <si>
    <t>Daniël</t>
  </si>
  <si>
    <t>Kazenbroot</t>
  </si>
  <si>
    <t>Wout</t>
  </si>
  <si>
    <t>Kessels</t>
  </si>
  <si>
    <t>Zwiggelaar</t>
  </si>
  <si>
    <t>Karel</t>
  </si>
  <si>
    <t>qua</t>
  </si>
  <si>
    <t>Frank</t>
  </si>
  <si>
    <t>Loo</t>
  </si>
  <si>
    <t>teg</t>
  </si>
  <si>
    <t>Mark</t>
  </si>
  <si>
    <t>vel</t>
  </si>
  <si>
    <t>Bol</t>
  </si>
  <si>
    <t>Bouten</t>
  </si>
  <si>
    <t>Rob</t>
  </si>
  <si>
    <t>Brueren</t>
  </si>
  <si>
    <t>Crooijmans</t>
  </si>
  <si>
    <t>Eikelenberg</t>
  </si>
  <si>
    <t>Heesch</t>
  </si>
  <si>
    <t>Kuijpers</t>
  </si>
  <si>
    <t>Litjens</t>
  </si>
  <si>
    <t>Lucassen</t>
  </si>
  <si>
    <t>Lambert</t>
  </si>
  <si>
    <t>Mooy</t>
  </si>
  <si>
    <t>Cees</t>
  </si>
  <si>
    <t>Paulus</t>
  </si>
  <si>
    <t>Albert</t>
  </si>
  <si>
    <t>Peters</t>
  </si>
  <si>
    <t>Teunissen</t>
  </si>
  <si>
    <t>Jéro</t>
  </si>
  <si>
    <t>Thiesen</t>
  </si>
  <si>
    <t>Venne</t>
  </si>
  <si>
    <t>Zandt</t>
  </si>
  <si>
    <t>in 't</t>
  </si>
  <si>
    <t>Dion</t>
  </si>
  <si>
    <t>ven</t>
  </si>
  <si>
    <t>Cleef</t>
  </si>
  <si>
    <t>André</t>
  </si>
  <si>
    <t>Berend</t>
  </si>
  <si>
    <t>Frits</t>
  </si>
  <si>
    <t>Jules</t>
  </si>
  <si>
    <t>Verleysdonk</t>
  </si>
  <si>
    <t>Angela</t>
  </si>
  <si>
    <t>vos</t>
  </si>
  <si>
    <t>wit</t>
  </si>
  <si>
    <t>Hendrick</t>
  </si>
  <si>
    <t>Hombergh</t>
  </si>
  <si>
    <t>René</t>
  </si>
  <si>
    <t>Kusters</t>
  </si>
  <si>
    <t>Martens</t>
  </si>
  <si>
    <t>Pingen</t>
  </si>
  <si>
    <t>Reijmer</t>
  </si>
  <si>
    <t>Nol</t>
  </si>
  <si>
    <t>Weijs</t>
  </si>
  <si>
    <t>Wijlick</t>
  </si>
  <si>
    <t>Aantallen teams, spelers</t>
  </si>
  <si>
    <t>hel</t>
  </si>
  <si>
    <t>deelfactor</t>
  </si>
  <si>
    <t>VBBeo 2026-2027</t>
  </si>
  <si>
    <t>Martien Hendrick</t>
  </si>
  <si>
    <t>Hans Martens</t>
  </si>
  <si>
    <t>gespeelde</t>
  </si>
  <si>
    <t>TT-partijen</t>
  </si>
  <si>
    <t>aantal</t>
  </si>
  <si>
    <t>TT-gemiddelden</t>
  </si>
  <si>
    <t>&lt;4</t>
  </si>
  <si>
    <t>externe gemiddelden</t>
  </si>
  <si>
    <t>afgeleide gemiddelden</t>
  </si>
  <si>
    <t>te spelen gemiddelden</t>
  </si>
  <si>
    <t>te maken caramboles</t>
  </si>
  <si>
    <t>spelerslijst 2026-2027</t>
  </si>
  <si>
    <t>Verzamelde gegevens 2018 t/m 2026</t>
  </si>
  <si>
    <t>team/reserve</t>
  </si>
  <si>
    <t>sorteren</t>
  </si>
  <si>
    <t>code</t>
  </si>
  <si>
    <t>T</t>
  </si>
  <si>
    <t>&lt;code</t>
  </si>
  <si>
    <t>naam</t>
  </si>
  <si>
    <t>gemiddelden ophalen</t>
  </si>
  <si>
    <t>uit verzamelde gegevens</t>
  </si>
  <si>
    <t>uit externe gemiddelden</t>
  </si>
  <si>
    <t>teamindelingen</t>
  </si>
  <si>
    <t>uit te spelen gemiddelden</t>
  </si>
  <si>
    <t>code = 100*s.nr + T</t>
  </si>
  <si>
    <t>Hotel Café de Sport teamtoernooi 2026-2027</t>
  </si>
  <si>
    <t>verzamelde gegevens van de spelerslijst 2026-2027</t>
  </si>
  <si>
    <t>Hotel Café de Sport teamtoernooien</t>
  </si>
  <si>
    <t>verzamelde gegevens van 2018-2026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</si>
</sst>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1"/>
      <color rgb="FF212529"/>
      <name val="Arial"/>
      <family val="2"/>
    </font>
    <font>
      <sz val="11"/>
      <color rgb="FFFFFFFF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269B63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5" fillId="0" borderId="0"/>
  </cellStyleXfs>
  <cellXfs count="70">
    <xf numFmtId="0" fontId="0" fillId="0" borderId="0" xfId="0"/>
    <xf numFmtId="0" fontId="0" fillId="2" borderId="0" xfId="0" applyFill="1"/>
    <xf numFmtId="0" fontId="0" fillId="3" borderId="0" xfId="0" applyFill="1" applyAlignment="1">
      <alignment horizontal="center"/>
    </xf>
    <xf numFmtId="0" fontId="0" fillId="3" borderId="0" xfId="0" applyFill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1" fillId="2" borderId="2" xfId="0" applyFont="1" applyFill="1" applyBorder="1"/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0" fontId="0" fillId="2" borderId="3" xfId="0" applyFill="1" applyBorder="1" applyAlignment="1">
      <alignment horizontal="righ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0" fillId="4" borderId="8" xfId="0" applyFill="1" applyBorder="1"/>
    <xf numFmtId="0" fontId="0" fillId="4" borderId="8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3" borderId="8" xfId="0" applyFill="1" applyBorder="1"/>
    <xf numFmtId="0" fontId="0" fillId="0" borderId="8" xfId="0" applyBorder="1" applyAlignment="1">
      <alignment horizontal="center"/>
    </xf>
    <xf numFmtId="0" fontId="0" fillId="0" borderId="8" xfId="0" applyBorder="1"/>
    <xf numFmtId="0" fontId="0" fillId="6" borderId="8" xfId="0" applyFill="1" applyBorder="1" applyAlignment="1">
      <alignment horizontal="center"/>
    </xf>
    <xf numFmtId="2" fontId="0" fillId="5" borderId="8" xfId="0" applyNumberFormat="1" applyFill="1" applyBorder="1" applyAlignment="1">
      <alignment horizontal="center"/>
    </xf>
    <xf numFmtId="164" fontId="0" fillId="5" borderId="8" xfId="0" applyNumberFormat="1" applyFill="1" applyBorder="1" applyAlignment="1">
      <alignment horizontal="center"/>
    </xf>
    <xf numFmtId="0" fontId="0" fillId="3" borderId="8" xfId="0" applyFill="1" applyBorder="1" applyAlignment="1"/>
    <xf numFmtId="0" fontId="0" fillId="5" borderId="0" xfId="0" applyFill="1"/>
    <xf numFmtId="0" fontId="0" fillId="3" borderId="0" xfId="0" applyFill="1" applyAlignment="1">
      <alignment horizontal="right"/>
    </xf>
    <xf numFmtId="2" fontId="0" fillId="3" borderId="0" xfId="0" applyNumberFormat="1" applyFill="1"/>
    <xf numFmtId="2" fontId="0" fillId="5" borderId="0" xfId="0" applyNumberFormat="1" applyFill="1"/>
    <xf numFmtId="164" fontId="0" fillId="3" borderId="0" xfId="0" applyNumberFormat="1" applyFill="1"/>
    <xf numFmtId="164" fontId="0" fillId="5" borderId="0" xfId="0" applyNumberFormat="1" applyFill="1"/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3" fillId="7" borderId="9" xfId="0" applyFont="1" applyFill="1" applyBorder="1" applyAlignment="1">
      <alignment vertical="center" wrapText="1"/>
    </xf>
    <xf numFmtId="0" fontId="4" fillId="8" borderId="9" xfId="0" applyFont="1" applyFill="1" applyBorder="1" applyAlignment="1">
      <alignment vertical="center" wrapText="1"/>
    </xf>
    <xf numFmtId="164" fontId="0" fillId="3" borderId="0" xfId="0" applyNumberFormat="1" applyFill="1" applyAlignment="1">
      <alignment horizontal="right"/>
    </xf>
    <xf numFmtId="2" fontId="0" fillId="3" borderId="0" xfId="0" applyNumberFormat="1" applyFill="1" applyAlignment="1">
      <alignment horizontal="right"/>
    </xf>
    <xf numFmtId="0" fontId="1" fillId="2" borderId="5" xfId="0" applyFont="1" applyFill="1" applyBorder="1" applyAlignment="1"/>
    <xf numFmtId="0" fontId="1" fillId="2" borderId="6" xfId="0" applyFont="1" applyFill="1" applyBorder="1" applyAlignment="1"/>
    <xf numFmtId="0" fontId="1" fillId="2" borderId="7" xfId="0" applyFont="1" applyFill="1" applyBorder="1" applyAlignment="1"/>
    <xf numFmtId="0" fontId="1" fillId="3" borderId="8" xfId="0" applyFont="1" applyFill="1" applyBorder="1"/>
    <xf numFmtId="0" fontId="0" fillId="9" borderId="10" xfId="0" applyFill="1" applyBorder="1"/>
    <xf numFmtId="0" fontId="0" fillId="9" borderId="8" xfId="0" applyFill="1" applyBorder="1"/>
    <xf numFmtId="0" fontId="5" fillId="0" borderId="8" xfId="1" applyBorder="1" applyAlignment="1" applyProtection="1">
      <alignment horizontal="center"/>
      <protection locked="0"/>
    </xf>
    <xf numFmtId="0" fontId="5" fillId="0" borderId="8" xfId="1" applyBorder="1" applyProtection="1">
      <protection locked="0"/>
    </xf>
    <xf numFmtId="2" fontId="5" fillId="0" borderId="8" xfId="1" applyNumberFormat="1" applyBorder="1" applyAlignment="1" applyProtection="1">
      <alignment horizontal="center"/>
      <protection locked="0"/>
    </xf>
    <xf numFmtId="164" fontId="5" fillId="0" borderId="8" xfId="1" applyNumberFormat="1" applyBorder="1" applyAlignment="1" applyProtection="1">
      <alignment horizontal="center"/>
      <protection locked="0"/>
    </xf>
    <xf numFmtId="0" fontId="5" fillId="0" borderId="11" xfId="1" applyBorder="1" applyAlignment="1" applyProtection="1">
      <alignment horizontal="center"/>
      <protection locked="0"/>
    </xf>
    <xf numFmtId="0" fontId="0" fillId="5" borderId="8" xfId="0" applyFill="1" applyBorder="1"/>
    <xf numFmtId="0" fontId="0" fillId="5" borderId="0" xfId="0" applyFill="1" applyAlignment="1">
      <alignment horizontal="center"/>
    </xf>
    <xf numFmtId="2" fontId="0" fillId="2" borderId="0" xfId="0" applyNumberFormat="1" applyFill="1"/>
    <xf numFmtId="165" fontId="0" fillId="3" borderId="0" xfId="0" applyNumberFormat="1" applyFill="1"/>
    <xf numFmtId="165" fontId="0" fillId="3" borderId="0" xfId="0" applyNumberFormat="1" applyFill="1" applyAlignment="1">
      <alignment horizontal="right"/>
    </xf>
    <xf numFmtId="165" fontId="0" fillId="2" borderId="0" xfId="0" applyNumberFormat="1" applyFill="1"/>
    <xf numFmtId="0" fontId="0" fillId="2" borderId="0" xfId="0" applyFill="1" applyAlignment="1">
      <alignment horizontal="center"/>
    </xf>
    <xf numFmtId="165" fontId="0" fillId="5" borderId="0" xfId="0" applyNumberFormat="1" applyFill="1"/>
    <xf numFmtId="0" fontId="0" fillId="2" borderId="1" xfId="0" applyFill="1" applyBorder="1" applyAlignment="1">
      <alignment horizontal="center"/>
    </xf>
    <xf numFmtId="0" fontId="0" fillId="2" borderId="5" xfId="0" applyFill="1" applyBorder="1"/>
    <xf numFmtId="0" fontId="0" fillId="3" borderId="0" xfId="0" applyFill="1" applyBorder="1"/>
    <xf numFmtId="0" fontId="1" fillId="2" borderId="5" xfId="0" applyFont="1" applyFill="1" applyBorder="1" applyAlignment="1"/>
    <xf numFmtId="0" fontId="1" fillId="2" borderId="6" xfId="0" applyFont="1" applyFill="1" applyBorder="1" applyAlignment="1"/>
    <xf numFmtId="0" fontId="1" fillId="2" borderId="7" xfId="0" applyFont="1" applyFill="1" applyBorder="1" applyAlignment="1"/>
    <xf numFmtId="0" fontId="0" fillId="3" borderId="0" xfId="0" applyNumberFormat="1" applyFill="1"/>
    <xf numFmtId="164" fontId="0" fillId="2" borderId="0" xfId="0" applyNumberFormat="1" applyFill="1"/>
    <xf numFmtId="2" fontId="0" fillId="2" borderId="0" xfId="0" applyNumberFormat="1" applyFill="1" applyAlignment="1">
      <alignment horizontal="right"/>
    </xf>
    <xf numFmtId="0" fontId="0" fillId="2" borderId="0" xfId="0" applyFill="1" applyAlignment="1">
      <alignment horizontal="right"/>
    </xf>
    <xf numFmtId="164" fontId="0" fillId="2" borderId="0" xfId="0" applyNumberFormat="1" applyFill="1" applyAlignment="1">
      <alignment horizontal="right"/>
    </xf>
    <xf numFmtId="0" fontId="1" fillId="2" borderId="0" xfId="0" applyFont="1" applyFill="1"/>
    <xf numFmtId="2" fontId="0" fillId="2" borderId="1" xfId="0" applyNumberFormat="1" applyFill="1" applyBorder="1" applyAlignment="1">
      <alignment horizontal="right"/>
    </xf>
    <xf numFmtId="164" fontId="0" fillId="2" borderId="1" xfId="0" applyNumberFormat="1" applyFill="1" applyBorder="1" applyAlignment="1">
      <alignment horizontal="right"/>
    </xf>
  </cellXfs>
  <cellStyles count="2">
    <cellStyle name="Standaard" xfId="0" builtinId="0"/>
    <cellStyle name="Standaard 2" xfId="1" xr:uid="{2B644B2E-0617-4699-AC8C-E001184E3DE3}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25</xdr:row>
      <xdr:rowOff>0</xdr:rowOff>
    </xdr:from>
    <xdr:to>
      <xdr:col>11</xdr:col>
      <xdr:colOff>142875</xdr:colOff>
      <xdr:row>25</xdr:row>
      <xdr:rowOff>142875</xdr:rowOff>
    </xdr:to>
    <xdr:pic>
      <xdr:nvPicPr>
        <xdr:cNvPr id="2" name="Afbeelding 1" descr="Invaller">
          <a:extLst>
            <a:ext uri="{FF2B5EF4-FFF2-40B4-BE49-F238E27FC236}">
              <a16:creationId xmlns:a16="http://schemas.microsoft.com/office/drawing/2014/main" id="{EBA664E7-50F5-42EE-A800-D461A5079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28</xdr:row>
      <xdr:rowOff>0</xdr:rowOff>
    </xdr:from>
    <xdr:to>
      <xdr:col>11</xdr:col>
      <xdr:colOff>142875</xdr:colOff>
      <xdr:row>28</xdr:row>
      <xdr:rowOff>142875</xdr:rowOff>
    </xdr:to>
    <xdr:pic>
      <xdr:nvPicPr>
        <xdr:cNvPr id="3" name="Afbeelding 2" descr="Invaller">
          <a:extLst>
            <a:ext uri="{FF2B5EF4-FFF2-40B4-BE49-F238E27FC236}">
              <a16:creationId xmlns:a16="http://schemas.microsoft.com/office/drawing/2014/main" id="{E1696115-EE21-4531-B267-25F768F01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571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31</xdr:row>
      <xdr:rowOff>0</xdr:rowOff>
    </xdr:from>
    <xdr:to>
      <xdr:col>11</xdr:col>
      <xdr:colOff>142875</xdr:colOff>
      <xdr:row>31</xdr:row>
      <xdr:rowOff>142875</xdr:rowOff>
    </xdr:to>
    <xdr:pic>
      <xdr:nvPicPr>
        <xdr:cNvPr id="4" name="Afbeelding 3" descr="Invaller">
          <a:extLst>
            <a:ext uri="{FF2B5EF4-FFF2-40B4-BE49-F238E27FC236}">
              <a16:creationId xmlns:a16="http://schemas.microsoft.com/office/drawing/2014/main" id="{10DBD130-7F76-4AF7-8D6F-13FD76BF4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1143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32</xdr:row>
      <xdr:rowOff>0</xdr:rowOff>
    </xdr:from>
    <xdr:to>
      <xdr:col>11</xdr:col>
      <xdr:colOff>142875</xdr:colOff>
      <xdr:row>32</xdr:row>
      <xdr:rowOff>142875</xdr:rowOff>
    </xdr:to>
    <xdr:pic>
      <xdr:nvPicPr>
        <xdr:cNvPr id="5" name="Afbeelding 4" descr="Invaller">
          <a:extLst>
            <a:ext uri="{FF2B5EF4-FFF2-40B4-BE49-F238E27FC236}">
              <a16:creationId xmlns:a16="http://schemas.microsoft.com/office/drawing/2014/main" id="{2637A9D5-66CF-43DE-B4DD-C09E7F78A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1333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142875</xdr:colOff>
      <xdr:row>33</xdr:row>
      <xdr:rowOff>142875</xdr:rowOff>
    </xdr:to>
    <xdr:pic>
      <xdr:nvPicPr>
        <xdr:cNvPr id="6" name="Afbeelding 5" descr="Invaller">
          <a:extLst>
            <a:ext uri="{FF2B5EF4-FFF2-40B4-BE49-F238E27FC236}">
              <a16:creationId xmlns:a16="http://schemas.microsoft.com/office/drawing/2014/main" id="{749110D1-AA6A-4D84-8962-A8D3BAE05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1524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142875</xdr:colOff>
      <xdr:row>34</xdr:row>
      <xdr:rowOff>142875</xdr:rowOff>
    </xdr:to>
    <xdr:pic>
      <xdr:nvPicPr>
        <xdr:cNvPr id="7" name="Afbeelding 6" descr="Invaller">
          <a:extLst>
            <a:ext uri="{FF2B5EF4-FFF2-40B4-BE49-F238E27FC236}">
              <a16:creationId xmlns:a16="http://schemas.microsoft.com/office/drawing/2014/main" id="{D0DF93F7-45ED-4B5D-945F-A7491E480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1714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38</xdr:row>
      <xdr:rowOff>0</xdr:rowOff>
    </xdr:from>
    <xdr:to>
      <xdr:col>11</xdr:col>
      <xdr:colOff>142875</xdr:colOff>
      <xdr:row>38</xdr:row>
      <xdr:rowOff>142875</xdr:rowOff>
    </xdr:to>
    <xdr:pic>
      <xdr:nvPicPr>
        <xdr:cNvPr id="8" name="Afbeelding 7" descr="Invaller">
          <a:extLst>
            <a:ext uri="{FF2B5EF4-FFF2-40B4-BE49-F238E27FC236}">
              <a16:creationId xmlns:a16="http://schemas.microsoft.com/office/drawing/2014/main" id="{1D5964AC-6C3E-47CF-9401-7FB1B1FD5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2419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39</xdr:row>
      <xdr:rowOff>0</xdr:rowOff>
    </xdr:from>
    <xdr:to>
      <xdr:col>11</xdr:col>
      <xdr:colOff>142875</xdr:colOff>
      <xdr:row>39</xdr:row>
      <xdr:rowOff>142875</xdr:rowOff>
    </xdr:to>
    <xdr:pic>
      <xdr:nvPicPr>
        <xdr:cNvPr id="9" name="Afbeelding 8" descr="Invaller">
          <a:extLst>
            <a:ext uri="{FF2B5EF4-FFF2-40B4-BE49-F238E27FC236}">
              <a16:creationId xmlns:a16="http://schemas.microsoft.com/office/drawing/2014/main" id="{6085927F-7A17-4DB9-8B39-10227DF66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2609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142875</xdr:colOff>
      <xdr:row>40</xdr:row>
      <xdr:rowOff>142875</xdr:rowOff>
    </xdr:to>
    <xdr:pic>
      <xdr:nvPicPr>
        <xdr:cNvPr id="10" name="Afbeelding 9" descr="Invaller">
          <a:extLst>
            <a:ext uri="{FF2B5EF4-FFF2-40B4-BE49-F238E27FC236}">
              <a16:creationId xmlns:a16="http://schemas.microsoft.com/office/drawing/2014/main" id="{D221247B-E44F-49B4-9861-02CB9CB0F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2800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41</xdr:row>
      <xdr:rowOff>0</xdr:rowOff>
    </xdr:from>
    <xdr:to>
      <xdr:col>11</xdr:col>
      <xdr:colOff>142875</xdr:colOff>
      <xdr:row>41</xdr:row>
      <xdr:rowOff>142875</xdr:rowOff>
    </xdr:to>
    <xdr:pic>
      <xdr:nvPicPr>
        <xdr:cNvPr id="11" name="Afbeelding 10" descr="Invaller">
          <a:extLst>
            <a:ext uri="{FF2B5EF4-FFF2-40B4-BE49-F238E27FC236}">
              <a16:creationId xmlns:a16="http://schemas.microsoft.com/office/drawing/2014/main" id="{0C1ECB27-23E0-4D28-907D-4B7606AFE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2990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42</xdr:row>
      <xdr:rowOff>0</xdr:rowOff>
    </xdr:from>
    <xdr:to>
      <xdr:col>11</xdr:col>
      <xdr:colOff>142875</xdr:colOff>
      <xdr:row>42</xdr:row>
      <xdr:rowOff>142875</xdr:rowOff>
    </xdr:to>
    <xdr:pic>
      <xdr:nvPicPr>
        <xdr:cNvPr id="12" name="Afbeelding 11" descr="Invaller">
          <a:extLst>
            <a:ext uri="{FF2B5EF4-FFF2-40B4-BE49-F238E27FC236}">
              <a16:creationId xmlns:a16="http://schemas.microsoft.com/office/drawing/2014/main" id="{CF6DC980-ABAD-4ED4-84E2-EBE3D33C7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3181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43</xdr:row>
      <xdr:rowOff>0</xdr:rowOff>
    </xdr:from>
    <xdr:to>
      <xdr:col>11</xdr:col>
      <xdr:colOff>142875</xdr:colOff>
      <xdr:row>43</xdr:row>
      <xdr:rowOff>142875</xdr:rowOff>
    </xdr:to>
    <xdr:pic>
      <xdr:nvPicPr>
        <xdr:cNvPr id="13" name="Afbeelding 12" descr="Invaller">
          <a:extLst>
            <a:ext uri="{FF2B5EF4-FFF2-40B4-BE49-F238E27FC236}">
              <a16:creationId xmlns:a16="http://schemas.microsoft.com/office/drawing/2014/main" id="{CA569FD5-AE55-4AE5-B5E3-69C10B003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3371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45</xdr:row>
      <xdr:rowOff>0</xdr:rowOff>
    </xdr:from>
    <xdr:to>
      <xdr:col>11</xdr:col>
      <xdr:colOff>142875</xdr:colOff>
      <xdr:row>45</xdr:row>
      <xdr:rowOff>142875</xdr:rowOff>
    </xdr:to>
    <xdr:pic>
      <xdr:nvPicPr>
        <xdr:cNvPr id="14" name="Afbeelding 13" descr="Invaller">
          <a:extLst>
            <a:ext uri="{FF2B5EF4-FFF2-40B4-BE49-F238E27FC236}">
              <a16:creationId xmlns:a16="http://schemas.microsoft.com/office/drawing/2014/main" id="{D16B8286-852E-4F00-83CB-05B0007CE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3752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46</xdr:row>
      <xdr:rowOff>0</xdr:rowOff>
    </xdr:from>
    <xdr:to>
      <xdr:col>11</xdr:col>
      <xdr:colOff>142875</xdr:colOff>
      <xdr:row>46</xdr:row>
      <xdr:rowOff>142875</xdr:rowOff>
    </xdr:to>
    <xdr:pic>
      <xdr:nvPicPr>
        <xdr:cNvPr id="15" name="Afbeelding 14" descr="Invaller">
          <a:extLst>
            <a:ext uri="{FF2B5EF4-FFF2-40B4-BE49-F238E27FC236}">
              <a16:creationId xmlns:a16="http://schemas.microsoft.com/office/drawing/2014/main" id="{1B959D55-4BA2-4B4E-A362-119E48254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3943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48</xdr:row>
      <xdr:rowOff>0</xdr:rowOff>
    </xdr:from>
    <xdr:to>
      <xdr:col>11</xdr:col>
      <xdr:colOff>142875</xdr:colOff>
      <xdr:row>48</xdr:row>
      <xdr:rowOff>142875</xdr:rowOff>
    </xdr:to>
    <xdr:pic>
      <xdr:nvPicPr>
        <xdr:cNvPr id="16" name="Afbeelding 15" descr="Invaller">
          <a:extLst>
            <a:ext uri="{FF2B5EF4-FFF2-40B4-BE49-F238E27FC236}">
              <a16:creationId xmlns:a16="http://schemas.microsoft.com/office/drawing/2014/main" id="{E98BCF56-FB2D-4697-9A60-443C0CD69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4295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142875</xdr:colOff>
      <xdr:row>49</xdr:row>
      <xdr:rowOff>142875</xdr:rowOff>
    </xdr:to>
    <xdr:pic>
      <xdr:nvPicPr>
        <xdr:cNvPr id="17" name="Afbeelding 16" descr="Invaller">
          <a:extLst>
            <a:ext uri="{FF2B5EF4-FFF2-40B4-BE49-F238E27FC236}">
              <a16:creationId xmlns:a16="http://schemas.microsoft.com/office/drawing/2014/main" id="{48C962BC-73E6-48EA-917C-B9D7BAB20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44862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51</xdr:row>
      <xdr:rowOff>0</xdr:rowOff>
    </xdr:from>
    <xdr:to>
      <xdr:col>11</xdr:col>
      <xdr:colOff>142875</xdr:colOff>
      <xdr:row>51</xdr:row>
      <xdr:rowOff>142875</xdr:rowOff>
    </xdr:to>
    <xdr:pic>
      <xdr:nvPicPr>
        <xdr:cNvPr id="18" name="Afbeelding 17" descr="Invaller">
          <a:extLst>
            <a:ext uri="{FF2B5EF4-FFF2-40B4-BE49-F238E27FC236}">
              <a16:creationId xmlns:a16="http://schemas.microsoft.com/office/drawing/2014/main" id="{24406AFB-7482-4DB5-A2DA-5327BD216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48672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54</xdr:row>
      <xdr:rowOff>0</xdr:rowOff>
    </xdr:from>
    <xdr:to>
      <xdr:col>11</xdr:col>
      <xdr:colOff>142875</xdr:colOff>
      <xdr:row>54</xdr:row>
      <xdr:rowOff>142875</xdr:rowOff>
    </xdr:to>
    <xdr:pic>
      <xdr:nvPicPr>
        <xdr:cNvPr id="19" name="Afbeelding 18" descr="Invaller">
          <a:extLst>
            <a:ext uri="{FF2B5EF4-FFF2-40B4-BE49-F238E27FC236}">
              <a16:creationId xmlns:a16="http://schemas.microsoft.com/office/drawing/2014/main" id="{7BFE6FFE-1151-435E-A8F1-D8AB7D191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5438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55</xdr:row>
      <xdr:rowOff>0</xdr:rowOff>
    </xdr:from>
    <xdr:to>
      <xdr:col>11</xdr:col>
      <xdr:colOff>142875</xdr:colOff>
      <xdr:row>55</xdr:row>
      <xdr:rowOff>142875</xdr:rowOff>
    </xdr:to>
    <xdr:pic>
      <xdr:nvPicPr>
        <xdr:cNvPr id="20" name="Afbeelding 19" descr="Invaller">
          <a:extLst>
            <a:ext uri="{FF2B5EF4-FFF2-40B4-BE49-F238E27FC236}">
              <a16:creationId xmlns:a16="http://schemas.microsoft.com/office/drawing/2014/main" id="{6DFF335D-E0DE-4608-B090-DFBD45599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56292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56</xdr:row>
      <xdr:rowOff>0</xdr:rowOff>
    </xdr:from>
    <xdr:to>
      <xdr:col>11</xdr:col>
      <xdr:colOff>142875</xdr:colOff>
      <xdr:row>56</xdr:row>
      <xdr:rowOff>142875</xdr:rowOff>
    </xdr:to>
    <xdr:pic>
      <xdr:nvPicPr>
        <xdr:cNvPr id="21" name="Afbeelding 20" descr="Invaller">
          <a:extLst>
            <a:ext uri="{FF2B5EF4-FFF2-40B4-BE49-F238E27FC236}">
              <a16:creationId xmlns:a16="http://schemas.microsoft.com/office/drawing/2014/main" id="{625EC74F-8E83-49F1-833C-3F4D5326F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581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57</xdr:row>
      <xdr:rowOff>0</xdr:rowOff>
    </xdr:from>
    <xdr:to>
      <xdr:col>11</xdr:col>
      <xdr:colOff>142875</xdr:colOff>
      <xdr:row>57</xdr:row>
      <xdr:rowOff>142875</xdr:rowOff>
    </xdr:to>
    <xdr:pic>
      <xdr:nvPicPr>
        <xdr:cNvPr id="22" name="Afbeelding 21" descr="Invaller">
          <a:extLst>
            <a:ext uri="{FF2B5EF4-FFF2-40B4-BE49-F238E27FC236}">
              <a16:creationId xmlns:a16="http://schemas.microsoft.com/office/drawing/2014/main" id="{0517957F-FF7D-4168-81B5-8E6043322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60102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142875</xdr:colOff>
      <xdr:row>3</xdr:row>
      <xdr:rowOff>142875</xdr:rowOff>
    </xdr:to>
    <xdr:pic>
      <xdr:nvPicPr>
        <xdr:cNvPr id="23" name="Afbeelding 22" descr="Nieuw lid">
          <a:extLst>
            <a:ext uri="{FF2B5EF4-FFF2-40B4-BE49-F238E27FC236}">
              <a16:creationId xmlns:a16="http://schemas.microsoft.com/office/drawing/2014/main" id="{C55F39CF-66B3-49D2-ACDF-504499199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6362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142875</xdr:colOff>
      <xdr:row>3</xdr:row>
      <xdr:rowOff>142875</xdr:rowOff>
    </xdr:to>
    <xdr:pic>
      <xdr:nvPicPr>
        <xdr:cNvPr id="24" name="Afbeelding 23" descr="Invaller">
          <a:extLst>
            <a:ext uri="{FF2B5EF4-FFF2-40B4-BE49-F238E27FC236}">
              <a16:creationId xmlns:a16="http://schemas.microsoft.com/office/drawing/2014/main" id="{2A81F259-CCDD-47BB-94BD-9B7014117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6362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142875</xdr:colOff>
      <xdr:row>7</xdr:row>
      <xdr:rowOff>142875</xdr:rowOff>
    </xdr:to>
    <xdr:pic>
      <xdr:nvPicPr>
        <xdr:cNvPr id="25" name="Afbeelding 24" descr="Invaller">
          <a:extLst>
            <a:ext uri="{FF2B5EF4-FFF2-40B4-BE49-F238E27FC236}">
              <a16:creationId xmlns:a16="http://schemas.microsoft.com/office/drawing/2014/main" id="{D981FED9-1B8E-4233-B3F5-E3120E541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7124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142875</xdr:colOff>
      <xdr:row>9</xdr:row>
      <xdr:rowOff>142875</xdr:rowOff>
    </xdr:to>
    <xdr:pic>
      <xdr:nvPicPr>
        <xdr:cNvPr id="26" name="Afbeelding 25" descr="Nieuw lid">
          <a:extLst>
            <a:ext uri="{FF2B5EF4-FFF2-40B4-BE49-F238E27FC236}">
              <a16:creationId xmlns:a16="http://schemas.microsoft.com/office/drawing/2014/main" id="{DBC68392-40CB-4102-B66B-0733CAE9B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7505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142875</xdr:colOff>
      <xdr:row>9</xdr:row>
      <xdr:rowOff>142875</xdr:rowOff>
    </xdr:to>
    <xdr:pic>
      <xdr:nvPicPr>
        <xdr:cNvPr id="27" name="Afbeelding 26" descr="Invaller">
          <a:extLst>
            <a:ext uri="{FF2B5EF4-FFF2-40B4-BE49-F238E27FC236}">
              <a16:creationId xmlns:a16="http://schemas.microsoft.com/office/drawing/2014/main" id="{8AB37834-4E40-4F40-8CCE-5491D48E7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7505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142875</xdr:colOff>
      <xdr:row>10</xdr:row>
      <xdr:rowOff>142875</xdr:rowOff>
    </xdr:to>
    <xdr:pic>
      <xdr:nvPicPr>
        <xdr:cNvPr id="28" name="Afbeelding 27" descr="Invaller">
          <a:extLst>
            <a:ext uri="{FF2B5EF4-FFF2-40B4-BE49-F238E27FC236}">
              <a16:creationId xmlns:a16="http://schemas.microsoft.com/office/drawing/2014/main" id="{64CE9CA7-B28A-4DB4-A921-F8A58C5DC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7696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11</xdr:row>
      <xdr:rowOff>0</xdr:rowOff>
    </xdr:from>
    <xdr:to>
      <xdr:col>10</xdr:col>
      <xdr:colOff>142875</xdr:colOff>
      <xdr:row>11</xdr:row>
      <xdr:rowOff>142875</xdr:rowOff>
    </xdr:to>
    <xdr:pic>
      <xdr:nvPicPr>
        <xdr:cNvPr id="29" name="Afbeelding 28" descr="Nieuw lid">
          <a:extLst>
            <a:ext uri="{FF2B5EF4-FFF2-40B4-BE49-F238E27FC236}">
              <a16:creationId xmlns:a16="http://schemas.microsoft.com/office/drawing/2014/main" id="{8199C744-51B1-4D3C-AD1D-A8B97D7E6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7886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11</xdr:row>
      <xdr:rowOff>0</xdr:rowOff>
    </xdr:from>
    <xdr:to>
      <xdr:col>11</xdr:col>
      <xdr:colOff>142875</xdr:colOff>
      <xdr:row>11</xdr:row>
      <xdr:rowOff>142875</xdr:rowOff>
    </xdr:to>
    <xdr:pic>
      <xdr:nvPicPr>
        <xdr:cNvPr id="30" name="Afbeelding 29" descr="Invaller">
          <a:extLst>
            <a:ext uri="{FF2B5EF4-FFF2-40B4-BE49-F238E27FC236}">
              <a16:creationId xmlns:a16="http://schemas.microsoft.com/office/drawing/2014/main" id="{94625964-2A3A-497A-AABA-CB70622F0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7886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142875</xdr:colOff>
      <xdr:row>12</xdr:row>
      <xdr:rowOff>142875</xdr:rowOff>
    </xdr:to>
    <xdr:pic>
      <xdr:nvPicPr>
        <xdr:cNvPr id="31" name="Afbeelding 30" descr="Nieuw lid">
          <a:extLst>
            <a:ext uri="{FF2B5EF4-FFF2-40B4-BE49-F238E27FC236}">
              <a16:creationId xmlns:a16="http://schemas.microsoft.com/office/drawing/2014/main" id="{95C9C533-9FA4-4E35-86FF-DA8B4AC54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8077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142875</xdr:colOff>
      <xdr:row>12</xdr:row>
      <xdr:rowOff>142875</xdr:rowOff>
    </xdr:to>
    <xdr:pic>
      <xdr:nvPicPr>
        <xdr:cNvPr id="32" name="Afbeelding 31" descr="Invaller">
          <a:extLst>
            <a:ext uri="{FF2B5EF4-FFF2-40B4-BE49-F238E27FC236}">
              <a16:creationId xmlns:a16="http://schemas.microsoft.com/office/drawing/2014/main" id="{14B36A0B-D592-4473-9BA1-5C45050DE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8077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142875</xdr:colOff>
      <xdr:row>14</xdr:row>
      <xdr:rowOff>142875</xdr:rowOff>
    </xdr:to>
    <xdr:pic>
      <xdr:nvPicPr>
        <xdr:cNvPr id="33" name="Afbeelding 32" descr="Invaller">
          <a:extLst>
            <a:ext uri="{FF2B5EF4-FFF2-40B4-BE49-F238E27FC236}">
              <a16:creationId xmlns:a16="http://schemas.microsoft.com/office/drawing/2014/main" id="{CE033DF0-54B5-427E-9CF8-BAEA3DA93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8429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142875</xdr:colOff>
      <xdr:row>15</xdr:row>
      <xdr:rowOff>142875</xdr:rowOff>
    </xdr:to>
    <xdr:pic>
      <xdr:nvPicPr>
        <xdr:cNvPr id="34" name="Afbeelding 33" descr="Invaller">
          <a:extLst>
            <a:ext uri="{FF2B5EF4-FFF2-40B4-BE49-F238E27FC236}">
              <a16:creationId xmlns:a16="http://schemas.microsoft.com/office/drawing/2014/main" id="{1D851823-89BF-432F-8360-B34B39346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8620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17</xdr:row>
      <xdr:rowOff>0</xdr:rowOff>
    </xdr:from>
    <xdr:to>
      <xdr:col>11</xdr:col>
      <xdr:colOff>142875</xdr:colOff>
      <xdr:row>17</xdr:row>
      <xdr:rowOff>142875</xdr:rowOff>
    </xdr:to>
    <xdr:pic>
      <xdr:nvPicPr>
        <xdr:cNvPr id="35" name="Afbeelding 34" descr="Invaller">
          <a:extLst>
            <a:ext uri="{FF2B5EF4-FFF2-40B4-BE49-F238E27FC236}">
              <a16:creationId xmlns:a16="http://schemas.microsoft.com/office/drawing/2014/main" id="{E0282F94-2C36-4876-BD7B-62B464AFC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9001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19</xdr:row>
      <xdr:rowOff>0</xdr:rowOff>
    </xdr:from>
    <xdr:to>
      <xdr:col>11</xdr:col>
      <xdr:colOff>142875</xdr:colOff>
      <xdr:row>19</xdr:row>
      <xdr:rowOff>142875</xdr:rowOff>
    </xdr:to>
    <xdr:pic>
      <xdr:nvPicPr>
        <xdr:cNvPr id="36" name="Afbeelding 35" descr="Invaller">
          <a:extLst>
            <a:ext uri="{FF2B5EF4-FFF2-40B4-BE49-F238E27FC236}">
              <a16:creationId xmlns:a16="http://schemas.microsoft.com/office/drawing/2014/main" id="{B42D33F0-DD7F-419B-A701-DE3A15DA7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9382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21</xdr:row>
      <xdr:rowOff>0</xdr:rowOff>
    </xdr:from>
    <xdr:to>
      <xdr:col>10</xdr:col>
      <xdr:colOff>142875</xdr:colOff>
      <xdr:row>21</xdr:row>
      <xdr:rowOff>142875</xdr:rowOff>
    </xdr:to>
    <xdr:pic>
      <xdr:nvPicPr>
        <xdr:cNvPr id="37" name="Afbeelding 36" descr="Nieuw lid">
          <a:extLst>
            <a:ext uri="{FF2B5EF4-FFF2-40B4-BE49-F238E27FC236}">
              <a16:creationId xmlns:a16="http://schemas.microsoft.com/office/drawing/2014/main" id="{38CB3069-DFAA-4BEF-9582-A9DA8CA85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9763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21</xdr:row>
      <xdr:rowOff>0</xdr:rowOff>
    </xdr:from>
    <xdr:to>
      <xdr:col>11</xdr:col>
      <xdr:colOff>142875</xdr:colOff>
      <xdr:row>21</xdr:row>
      <xdr:rowOff>142875</xdr:rowOff>
    </xdr:to>
    <xdr:pic>
      <xdr:nvPicPr>
        <xdr:cNvPr id="38" name="Afbeelding 37" descr="Invaller">
          <a:extLst>
            <a:ext uri="{FF2B5EF4-FFF2-40B4-BE49-F238E27FC236}">
              <a16:creationId xmlns:a16="http://schemas.microsoft.com/office/drawing/2014/main" id="{1AE69AFE-8E66-456A-8B67-57C4C3C1E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9763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22</xdr:row>
      <xdr:rowOff>0</xdr:rowOff>
    </xdr:from>
    <xdr:to>
      <xdr:col>10</xdr:col>
      <xdr:colOff>142875</xdr:colOff>
      <xdr:row>22</xdr:row>
      <xdr:rowOff>142875</xdr:rowOff>
    </xdr:to>
    <xdr:pic>
      <xdr:nvPicPr>
        <xdr:cNvPr id="39" name="Afbeelding 38" descr="Nieuw lid">
          <a:extLst>
            <a:ext uri="{FF2B5EF4-FFF2-40B4-BE49-F238E27FC236}">
              <a16:creationId xmlns:a16="http://schemas.microsoft.com/office/drawing/2014/main" id="{D9260048-CD90-4445-86DB-C225191B3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9953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22</xdr:row>
      <xdr:rowOff>0</xdr:rowOff>
    </xdr:from>
    <xdr:to>
      <xdr:col>11</xdr:col>
      <xdr:colOff>142875</xdr:colOff>
      <xdr:row>22</xdr:row>
      <xdr:rowOff>142875</xdr:rowOff>
    </xdr:to>
    <xdr:pic>
      <xdr:nvPicPr>
        <xdr:cNvPr id="40" name="Afbeelding 39" descr="Invaller">
          <a:extLst>
            <a:ext uri="{FF2B5EF4-FFF2-40B4-BE49-F238E27FC236}">
              <a16:creationId xmlns:a16="http://schemas.microsoft.com/office/drawing/2014/main" id="{28C249A6-D3B2-45DD-8790-A710AAB36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9953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AC88F-3CE9-4E96-AD04-CEE2BF18F198}">
  <dimension ref="A1:T58"/>
  <sheetViews>
    <sheetView workbookViewId="0"/>
  </sheetViews>
  <sheetFormatPr defaultRowHeight="12.75" x14ac:dyDescent="0.2"/>
  <cols>
    <col min="2" max="2" width="23.42578125" customWidth="1"/>
    <col min="4" max="4" width="28.7109375" customWidth="1"/>
    <col min="13" max="13" width="28.5703125" customWidth="1"/>
    <col min="19" max="19" width="16.5703125" customWidth="1"/>
  </cols>
  <sheetData>
    <row r="1" spans="1:20" x14ac:dyDescent="0.2">
      <c r="A1" t="s">
        <v>131</v>
      </c>
    </row>
    <row r="3" spans="1:20" x14ac:dyDescent="0.2">
      <c r="P3" t="str">
        <f t="shared" ref="P3:P24" si="0">IF(D3="","",COUNTIF(D$3:D$58,D3))</f>
        <v/>
      </c>
      <c r="T3">
        <f>SUM(T4:T58)</f>
        <v>18</v>
      </c>
    </row>
    <row r="4" spans="1:20" ht="15" thickBot="1" x14ac:dyDescent="0.25">
      <c r="A4" t="s">
        <v>127</v>
      </c>
      <c r="B4" t="s">
        <v>119</v>
      </c>
      <c r="C4" s="33">
        <v>126951</v>
      </c>
      <c r="D4" s="33" t="s">
        <v>122</v>
      </c>
      <c r="E4" s="33">
        <v>2.4</v>
      </c>
      <c r="F4" s="33">
        <v>2.4</v>
      </c>
      <c r="G4" s="33">
        <v>2.4</v>
      </c>
      <c r="H4" s="33">
        <v>65</v>
      </c>
      <c r="I4" s="33">
        <v>0</v>
      </c>
      <c r="J4" s="33">
        <v>75</v>
      </c>
      <c r="K4" s="33"/>
      <c r="L4" s="33"/>
      <c r="M4" s="33" t="s">
        <v>89</v>
      </c>
      <c r="P4">
        <f t="shared" si="0"/>
        <v>3</v>
      </c>
      <c r="R4" t="str">
        <f>IF(COUNTIF(D$4:D4,D4)=1,D4,"")</f>
        <v>john Hankel</v>
      </c>
      <c r="T4">
        <f>IF(R4="","",1)</f>
        <v>1</v>
      </c>
    </row>
    <row r="5" spans="1:20" ht="15" thickBot="1" x14ac:dyDescent="0.25">
      <c r="C5" s="33">
        <v>130483</v>
      </c>
      <c r="D5" s="33" t="s">
        <v>124</v>
      </c>
      <c r="E5" s="33">
        <v>2.3119999999999998</v>
      </c>
      <c r="F5" s="33">
        <v>2.3119999999999998</v>
      </c>
      <c r="G5" s="33">
        <v>2.3119999999999998</v>
      </c>
      <c r="H5" s="33">
        <v>60</v>
      </c>
      <c r="I5" s="33">
        <v>0</v>
      </c>
      <c r="J5" s="33">
        <v>70</v>
      </c>
      <c r="K5" s="33"/>
      <c r="L5" s="33"/>
      <c r="M5" s="33" t="s">
        <v>89</v>
      </c>
      <c r="P5">
        <f t="shared" si="0"/>
        <v>5</v>
      </c>
      <c r="R5" t="str">
        <f>IF(COUNTIF(D$4:D5,D5)=1,D5,"")</f>
        <v>Frans van den Hombergh</v>
      </c>
      <c r="T5">
        <f t="shared" ref="T5:T58" si="1">IF(R5="","",1)</f>
        <v>1</v>
      </c>
    </row>
    <row r="6" spans="1:20" ht="15" thickBot="1" x14ac:dyDescent="0.25">
      <c r="C6" s="33">
        <v>150541</v>
      </c>
      <c r="D6" s="33" t="s">
        <v>123</v>
      </c>
      <c r="E6" s="33">
        <v>2.2120000000000002</v>
      </c>
      <c r="F6" s="33">
        <v>2.2120000000000002</v>
      </c>
      <c r="G6" s="33">
        <v>2.2120000000000002</v>
      </c>
      <c r="H6" s="33">
        <v>60</v>
      </c>
      <c r="I6" s="33">
        <v>0</v>
      </c>
      <c r="J6" s="33">
        <v>70</v>
      </c>
      <c r="K6" s="33"/>
      <c r="L6" s="33"/>
      <c r="M6" s="33" t="s">
        <v>89</v>
      </c>
      <c r="P6">
        <f t="shared" si="0"/>
        <v>5</v>
      </c>
      <c r="R6" t="str">
        <f>IF(COUNTIF(D$4:D6,D6)=1,D6,"")</f>
        <v>Ger van Leuven</v>
      </c>
      <c r="T6">
        <f t="shared" si="1"/>
        <v>1</v>
      </c>
    </row>
    <row r="7" spans="1:20" ht="15" thickBot="1" x14ac:dyDescent="0.25">
      <c r="C7" s="33">
        <v>387626</v>
      </c>
      <c r="D7" s="33" t="s">
        <v>84</v>
      </c>
      <c r="E7" s="33">
        <v>2.0659999999999998</v>
      </c>
      <c r="F7" s="33">
        <v>2.0659999999999998</v>
      </c>
      <c r="G7" s="33">
        <v>2.0659999999999998</v>
      </c>
      <c r="H7" s="33">
        <v>55</v>
      </c>
      <c r="I7" s="33">
        <v>0</v>
      </c>
      <c r="J7" s="33">
        <v>65</v>
      </c>
      <c r="K7" s="33"/>
      <c r="L7" s="33"/>
      <c r="M7" s="33" t="s">
        <v>89</v>
      </c>
      <c r="P7">
        <f t="shared" si="0"/>
        <v>4</v>
      </c>
      <c r="R7" t="str">
        <f>IF(COUNTIF(D$4:D7,D7)=1,D7,"")</f>
        <v>Bram Volleberg</v>
      </c>
      <c r="T7">
        <f t="shared" si="1"/>
        <v>1</v>
      </c>
    </row>
    <row r="8" spans="1:20" ht="15" thickBot="1" x14ac:dyDescent="0.25">
      <c r="C8" s="33">
        <v>178435</v>
      </c>
      <c r="D8" s="33" t="s">
        <v>126</v>
      </c>
      <c r="E8" s="33">
        <v>1.8049999999999999</v>
      </c>
      <c r="F8" s="33">
        <v>1.8049999999999999</v>
      </c>
      <c r="G8" s="33">
        <v>1.8049999999999999</v>
      </c>
      <c r="H8" s="33">
        <v>55</v>
      </c>
      <c r="I8" s="33">
        <v>0</v>
      </c>
      <c r="J8" s="33">
        <v>65</v>
      </c>
      <c r="K8" s="33"/>
      <c r="L8" s="33"/>
      <c r="M8" s="33" t="s">
        <v>89</v>
      </c>
      <c r="P8">
        <f t="shared" si="0"/>
        <v>3</v>
      </c>
      <c r="R8" t="str">
        <f>IF(COUNTIF(D$4:D8,D8)=1,D8,"")</f>
        <v>Herman Kuijpers</v>
      </c>
      <c r="T8">
        <f t="shared" si="1"/>
        <v>1</v>
      </c>
    </row>
    <row r="9" spans="1:20" ht="15" thickBot="1" x14ac:dyDescent="0.25">
      <c r="C9" s="33">
        <v>145766</v>
      </c>
      <c r="D9" s="33" t="s">
        <v>8</v>
      </c>
      <c r="E9" s="33">
        <v>1.782</v>
      </c>
      <c r="F9" s="33">
        <v>1.782</v>
      </c>
      <c r="G9" s="33">
        <v>1.782</v>
      </c>
      <c r="H9" s="33">
        <v>55</v>
      </c>
      <c r="I9" s="33">
        <v>0</v>
      </c>
      <c r="J9" s="33">
        <v>65</v>
      </c>
      <c r="K9" s="33"/>
      <c r="L9" s="33"/>
      <c r="M9" s="33" t="s">
        <v>89</v>
      </c>
      <c r="P9">
        <f t="shared" si="0"/>
        <v>3</v>
      </c>
      <c r="R9" t="str">
        <f>IF(COUNTIF(D$4:D9,D9)=1,D9,"")</f>
        <v>Theo Tabbers</v>
      </c>
      <c r="T9">
        <f t="shared" si="1"/>
        <v>1</v>
      </c>
    </row>
    <row r="10" spans="1:20" ht="15" thickBot="1" x14ac:dyDescent="0.25">
      <c r="C10" s="33">
        <v>275459</v>
      </c>
      <c r="D10" s="33" t="s">
        <v>14</v>
      </c>
      <c r="E10" s="33">
        <v>1.7</v>
      </c>
      <c r="F10" s="33">
        <v>1.7</v>
      </c>
      <c r="G10" s="33">
        <v>1.7</v>
      </c>
      <c r="H10" s="33">
        <v>55</v>
      </c>
      <c r="I10" s="33">
        <v>0</v>
      </c>
      <c r="J10" s="33">
        <v>65</v>
      </c>
      <c r="K10" s="33"/>
      <c r="L10" s="33"/>
      <c r="M10" s="33" t="s">
        <v>89</v>
      </c>
      <c r="P10">
        <f t="shared" si="0"/>
        <v>3</v>
      </c>
      <c r="R10" t="str">
        <f>IF(COUNTIF(D$4:D10,D10)=1,D10,"")</f>
        <v>Sjaak Geurts</v>
      </c>
      <c r="T10">
        <f t="shared" si="1"/>
        <v>1</v>
      </c>
    </row>
    <row r="11" spans="1:20" ht="15" thickBot="1" x14ac:dyDescent="0.25">
      <c r="C11" s="33">
        <v>383859</v>
      </c>
      <c r="D11" s="33" t="s">
        <v>128</v>
      </c>
      <c r="E11" s="33">
        <v>1.665</v>
      </c>
      <c r="F11" s="33">
        <v>1.665</v>
      </c>
      <c r="G11" s="33">
        <v>1.665</v>
      </c>
      <c r="H11" s="33">
        <v>55</v>
      </c>
      <c r="I11" s="33">
        <v>0</v>
      </c>
      <c r="J11" s="33">
        <v>65</v>
      </c>
      <c r="K11" s="33"/>
      <c r="L11" s="33"/>
      <c r="M11" s="33" t="s">
        <v>89</v>
      </c>
      <c r="P11">
        <f t="shared" si="0"/>
        <v>2</v>
      </c>
      <c r="R11" t="str">
        <f>IF(COUNTIF(D$4:D11,D11)=1,D11,"")</f>
        <v>paul crooijmans</v>
      </c>
      <c r="T11">
        <f t="shared" si="1"/>
        <v>1</v>
      </c>
    </row>
    <row r="12" spans="1:20" ht="15" thickBot="1" x14ac:dyDescent="0.25">
      <c r="C12" s="33">
        <v>275457</v>
      </c>
      <c r="D12" s="33" t="s">
        <v>5</v>
      </c>
      <c r="E12" s="33">
        <v>1.57</v>
      </c>
      <c r="F12" s="33">
        <v>1.57</v>
      </c>
      <c r="G12" s="33">
        <v>1.57</v>
      </c>
      <c r="H12" s="33">
        <v>55</v>
      </c>
      <c r="I12" s="33">
        <v>0</v>
      </c>
      <c r="J12" s="33">
        <v>65</v>
      </c>
      <c r="K12" s="33"/>
      <c r="L12" s="33"/>
      <c r="M12" s="33" t="s">
        <v>89</v>
      </c>
      <c r="P12">
        <f t="shared" si="0"/>
        <v>3</v>
      </c>
      <c r="R12" t="str">
        <f>IF(COUNTIF(D$4:D12,D12)=1,D12,"")</f>
        <v>Frits Geenen</v>
      </c>
      <c r="T12">
        <f t="shared" si="1"/>
        <v>1</v>
      </c>
    </row>
    <row r="13" spans="1:20" ht="15" thickBot="1" x14ac:dyDescent="0.25">
      <c r="C13" s="33">
        <v>178434</v>
      </c>
      <c r="D13" s="33" t="s">
        <v>12</v>
      </c>
      <c r="E13" s="33">
        <v>1.2529999999999999</v>
      </c>
      <c r="F13" s="33">
        <v>1.2529999999999999</v>
      </c>
      <c r="G13" s="33">
        <v>1.2529999999999999</v>
      </c>
      <c r="H13" s="33">
        <v>55</v>
      </c>
      <c r="I13" s="33">
        <v>0</v>
      </c>
      <c r="J13" s="33">
        <v>65</v>
      </c>
      <c r="K13" s="33"/>
      <c r="L13" s="33"/>
      <c r="M13" s="33" t="s">
        <v>89</v>
      </c>
      <c r="P13">
        <f t="shared" si="0"/>
        <v>5</v>
      </c>
      <c r="R13" t="str">
        <f>IF(COUNTIF(D$4:D13,D13)=1,D13,"")</f>
        <v>Henk Martens</v>
      </c>
      <c r="T13">
        <f t="shared" si="1"/>
        <v>1</v>
      </c>
    </row>
    <row r="14" spans="1:20" x14ac:dyDescent="0.2">
      <c r="P14" t="str">
        <f t="shared" si="0"/>
        <v/>
      </c>
      <c r="R14" t="str">
        <f>IF(COUNTIF(D$4:D14,D14)=1,D14,"")</f>
        <v/>
      </c>
      <c r="T14" t="str">
        <f t="shared" si="1"/>
        <v/>
      </c>
    </row>
    <row r="15" spans="1:20" ht="15" thickBot="1" x14ac:dyDescent="0.25">
      <c r="A15" t="s">
        <v>129</v>
      </c>
      <c r="B15" t="s">
        <v>119</v>
      </c>
      <c r="C15" s="33">
        <v>130483</v>
      </c>
      <c r="D15" s="33" t="s">
        <v>124</v>
      </c>
      <c r="E15" s="33">
        <v>2.3119999999999998</v>
      </c>
      <c r="F15" s="33">
        <v>2.3119999999999998</v>
      </c>
      <c r="G15" s="33">
        <v>2.3119999999999998</v>
      </c>
      <c r="H15" s="33">
        <v>60</v>
      </c>
      <c r="I15" s="33">
        <v>0</v>
      </c>
      <c r="J15" s="33">
        <v>70</v>
      </c>
      <c r="K15" s="33"/>
      <c r="L15" s="33"/>
      <c r="M15" s="33" t="s">
        <v>89</v>
      </c>
      <c r="P15">
        <f t="shared" si="0"/>
        <v>5</v>
      </c>
      <c r="R15" t="str">
        <f>IF(COUNTIF(D$4:D15,D15)=1,D15,"")</f>
        <v/>
      </c>
      <c r="T15" t="str">
        <f t="shared" si="1"/>
        <v/>
      </c>
    </row>
    <row r="16" spans="1:20" ht="15" thickBot="1" x14ac:dyDescent="0.25">
      <c r="C16" s="33">
        <v>150541</v>
      </c>
      <c r="D16" s="33" t="s">
        <v>123</v>
      </c>
      <c r="E16" s="33">
        <v>2.2120000000000002</v>
      </c>
      <c r="F16" s="33">
        <v>2.2120000000000002</v>
      </c>
      <c r="G16" s="33">
        <v>2.2120000000000002</v>
      </c>
      <c r="H16" s="33">
        <v>60</v>
      </c>
      <c r="I16" s="33">
        <v>0</v>
      </c>
      <c r="J16" s="33">
        <v>70</v>
      </c>
      <c r="K16" s="33"/>
      <c r="L16" s="33"/>
      <c r="M16" s="33" t="s">
        <v>89</v>
      </c>
      <c r="P16">
        <f t="shared" si="0"/>
        <v>5</v>
      </c>
      <c r="R16" t="str">
        <f>IF(COUNTIF(D$4:D16,D16)=1,D16,"")</f>
        <v/>
      </c>
      <c r="T16" t="str">
        <f t="shared" si="1"/>
        <v/>
      </c>
    </row>
    <row r="17" spans="1:20" ht="15" thickBot="1" x14ac:dyDescent="0.25">
      <c r="C17" s="33">
        <v>237191</v>
      </c>
      <c r="D17" s="33" t="s">
        <v>130</v>
      </c>
      <c r="E17" s="33">
        <v>2.1930000000000001</v>
      </c>
      <c r="F17" s="33">
        <v>2.1930000000000001</v>
      </c>
      <c r="G17" s="33">
        <v>2.1930000000000001</v>
      </c>
      <c r="H17" s="33">
        <v>55</v>
      </c>
      <c r="I17" s="33">
        <v>0</v>
      </c>
      <c r="J17" s="33">
        <v>65</v>
      </c>
      <c r="K17" s="33"/>
      <c r="L17" s="33"/>
      <c r="M17" s="33" t="s">
        <v>89</v>
      </c>
      <c r="P17">
        <f t="shared" si="0"/>
        <v>1</v>
      </c>
      <c r="R17" t="str">
        <f>IF(COUNTIF(D$4:D17,D17)=1,D17,"")</f>
        <v>Mart van Beek</v>
      </c>
      <c r="T17">
        <f t="shared" si="1"/>
        <v>1</v>
      </c>
    </row>
    <row r="18" spans="1:20" ht="15" thickBot="1" x14ac:dyDescent="0.25">
      <c r="C18" s="33">
        <v>387626</v>
      </c>
      <c r="D18" s="33" t="s">
        <v>84</v>
      </c>
      <c r="E18" s="33">
        <v>2.0659999999999998</v>
      </c>
      <c r="F18" s="33">
        <v>2.0659999999999998</v>
      </c>
      <c r="G18" s="33">
        <v>2.0659999999999998</v>
      </c>
      <c r="H18" s="33">
        <v>55</v>
      </c>
      <c r="I18" s="33">
        <v>0</v>
      </c>
      <c r="J18" s="33">
        <v>65</v>
      </c>
      <c r="K18" s="33"/>
      <c r="L18" s="33"/>
      <c r="M18" s="33" t="s">
        <v>89</v>
      </c>
      <c r="P18">
        <f t="shared" si="0"/>
        <v>4</v>
      </c>
      <c r="R18" t="str">
        <f>IF(COUNTIF(D$4:D18,D18)=1,D18,"")</f>
        <v/>
      </c>
      <c r="T18" t="str">
        <f t="shared" si="1"/>
        <v/>
      </c>
    </row>
    <row r="19" spans="1:20" ht="15" thickBot="1" x14ac:dyDescent="0.25">
      <c r="C19" s="33">
        <v>178435</v>
      </c>
      <c r="D19" s="33" t="s">
        <v>126</v>
      </c>
      <c r="E19" s="33">
        <v>1.8049999999999999</v>
      </c>
      <c r="F19" s="33">
        <v>1.8049999999999999</v>
      </c>
      <c r="G19" s="33">
        <v>1.8049999999999999</v>
      </c>
      <c r="H19" s="33">
        <v>51</v>
      </c>
      <c r="I19" s="33">
        <v>0</v>
      </c>
      <c r="J19" s="33">
        <v>55</v>
      </c>
      <c r="K19" s="33"/>
      <c r="L19" s="33"/>
      <c r="M19" s="33" t="s">
        <v>89</v>
      </c>
      <c r="P19">
        <f t="shared" si="0"/>
        <v>3</v>
      </c>
      <c r="R19" t="str">
        <f>IF(COUNTIF(D$4:D19,D19)=1,D19,"")</f>
        <v/>
      </c>
      <c r="T19" t="str">
        <f t="shared" si="1"/>
        <v/>
      </c>
    </row>
    <row r="20" spans="1:20" ht="15" thickBot="1" x14ac:dyDescent="0.25">
      <c r="C20" s="33">
        <v>145766</v>
      </c>
      <c r="D20" s="33" t="s">
        <v>8</v>
      </c>
      <c r="E20" s="33">
        <v>1.782</v>
      </c>
      <c r="F20" s="33">
        <v>1.782</v>
      </c>
      <c r="G20" s="33">
        <v>1.782</v>
      </c>
      <c r="H20" s="33">
        <v>49</v>
      </c>
      <c r="I20" s="33">
        <v>0</v>
      </c>
      <c r="J20" s="33">
        <v>53</v>
      </c>
      <c r="K20" s="33"/>
      <c r="L20" s="33"/>
      <c r="M20" s="33" t="s">
        <v>89</v>
      </c>
      <c r="P20">
        <f t="shared" si="0"/>
        <v>3</v>
      </c>
      <c r="R20" t="str">
        <f>IF(COUNTIF(D$4:D20,D20)=1,D20,"")</f>
        <v/>
      </c>
      <c r="T20" t="str">
        <f t="shared" si="1"/>
        <v/>
      </c>
    </row>
    <row r="21" spans="1:20" ht="15" thickBot="1" x14ac:dyDescent="0.25">
      <c r="C21" s="33">
        <v>383859</v>
      </c>
      <c r="D21" s="33" t="s">
        <v>128</v>
      </c>
      <c r="E21" s="33">
        <v>1.665</v>
      </c>
      <c r="F21" s="33">
        <v>1.665</v>
      </c>
      <c r="G21" s="33">
        <v>1.665</v>
      </c>
      <c r="H21" s="33">
        <v>47</v>
      </c>
      <c r="I21" s="33">
        <v>0</v>
      </c>
      <c r="J21" s="33">
        <v>51</v>
      </c>
      <c r="K21" s="33"/>
      <c r="L21" s="33"/>
      <c r="M21" s="33" t="s">
        <v>89</v>
      </c>
      <c r="P21">
        <f t="shared" si="0"/>
        <v>2</v>
      </c>
      <c r="R21" t="str">
        <f>IF(COUNTIF(D$4:D21,D21)=1,D21,"")</f>
        <v/>
      </c>
      <c r="T21" t="str">
        <f t="shared" si="1"/>
        <v/>
      </c>
    </row>
    <row r="22" spans="1:20" ht="15" thickBot="1" x14ac:dyDescent="0.25">
      <c r="C22" s="33">
        <v>182235</v>
      </c>
      <c r="D22" s="33" t="s">
        <v>1</v>
      </c>
      <c r="E22" s="33">
        <v>1.5</v>
      </c>
      <c r="F22" s="33">
        <v>1.5</v>
      </c>
      <c r="G22" s="33">
        <v>1.5</v>
      </c>
      <c r="H22" s="33">
        <v>45</v>
      </c>
      <c r="I22" s="33">
        <v>0</v>
      </c>
      <c r="J22" s="33">
        <v>49</v>
      </c>
      <c r="K22" s="33"/>
      <c r="L22" s="33"/>
      <c r="M22" s="33" t="s">
        <v>89</v>
      </c>
      <c r="P22">
        <f t="shared" si="0"/>
        <v>4</v>
      </c>
      <c r="R22" t="str">
        <f>IF(COUNTIF(D$4:D22,D22)=1,D22,"")</f>
        <v>Tony Erkens</v>
      </c>
      <c r="T22">
        <f t="shared" si="1"/>
        <v>1</v>
      </c>
    </row>
    <row r="23" spans="1:20" ht="15" thickBot="1" x14ac:dyDescent="0.25">
      <c r="C23" s="33">
        <v>178434</v>
      </c>
      <c r="D23" s="33" t="s">
        <v>12</v>
      </c>
      <c r="E23" s="33">
        <v>1.2529999999999999</v>
      </c>
      <c r="F23" s="33">
        <v>1.2529999999999999</v>
      </c>
      <c r="G23" s="33">
        <v>1.2529999999999999</v>
      </c>
      <c r="H23" s="33">
        <v>39</v>
      </c>
      <c r="I23" s="33">
        <v>0</v>
      </c>
      <c r="J23" s="33">
        <v>43</v>
      </c>
      <c r="K23" s="33"/>
      <c r="L23" s="33"/>
      <c r="M23" s="33" t="s">
        <v>89</v>
      </c>
      <c r="P23">
        <f t="shared" si="0"/>
        <v>5</v>
      </c>
      <c r="R23" t="str">
        <f>IF(COUNTIF(D$4:D23,D23)=1,D23,"")</f>
        <v/>
      </c>
      <c r="T23" t="str">
        <f t="shared" si="1"/>
        <v/>
      </c>
    </row>
    <row r="24" spans="1:20" ht="15" thickBot="1" x14ac:dyDescent="0.25">
      <c r="C24" s="34">
        <v>383857</v>
      </c>
      <c r="D24" s="34" t="s">
        <v>11</v>
      </c>
      <c r="E24" s="34">
        <v>0.99199999999999999</v>
      </c>
      <c r="F24" s="34">
        <v>0.99199999999999999</v>
      </c>
      <c r="G24" s="34">
        <v>0.99199999999999999</v>
      </c>
      <c r="H24" s="34">
        <v>35</v>
      </c>
      <c r="I24" s="34">
        <v>0</v>
      </c>
      <c r="J24" s="34">
        <v>39</v>
      </c>
      <c r="K24" s="34"/>
      <c r="L24" s="34"/>
      <c r="M24" s="34" t="s">
        <v>89</v>
      </c>
      <c r="P24">
        <f t="shared" si="0"/>
        <v>1</v>
      </c>
      <c r="R24" t="str">
        <f>IF(COUNTIF(D$4:D24,D24)=1,D24,"")</f>
        <v>Frans Litjens</v>
      </c>
      <c r="T24">
        <f t="shared" si="1"/>
        <v>1</v>
      </c>
    </row>
    <row r="25" spans="1:20" x14ac:dyDescent="0.2">
      <c r="R25" t="str">
        <f>IF(COUNTIF(D$4:D25,D25)=1,D25,"")</f>
        <v/>
      </c>
      <c r="T25" t="str">
        <f t="shared" si="1"/>
        <v/>
      </c>
    </row>
    <row r="26" spans="1:20" ht="15" thickBot="1" x14ac:dyDescent="0.25">
      <c r="A26" t="s">
        <v>118</v>
      </c>
      <c r="B26" t="s">
        <v>119</v>
      </c>
      <c r="C26" s="33">
        <v>20727</v>
      </c>
      <c r="D26" s="33" t="s">
        <v>49</v>
      </c>
      <c r="E26" s="33">
        <v>0.71599999999999997</v>
      </c>
      <c r="F26" s="33">
        <v>0.71599999999999997</v>
      </c>
      <c r="G26" s="33">
        <v>0.71599999999999997</v>
      </c>
      <c r="H26" s="33">
        <v>35</v>
      </c>
      <c r="I26" s="33">
        <v>0</v>
      </c>
      <c r="J26" s="33">
        <v>37</v>
      </c>
      <c r="K26" s="33"/>
      <c r="L26" s="33"/>
      <c r="M26" s="33" t="s">
        <v>120</v>
      </c>
      <c r="P26">
        <f t="shared" ref="P26:P58" si="2">IF(D26="","",COUNTIF(D$3:D$58,D26))</f>
        <v>2</v>
      </c>
      <c r="R26" t="str">
        <f>IF(COUNTIF(D$4:D26,D26)=1,D26,"")</f>
        <v>Miel Brueren</v>
      </c>
      <c r="T26">
        <f t="shared" si="1"/>
        <v>1</v>
      </c>
    </row>
    <row r="27" spans="1:20" ht="15" thickBot="1" x14ac:dyDescent="0.25">
      <c r="C27" s="33">
        <v>177528</v>
      </c>
      <c r="D27" s="33" t="s">
        <v>3</v>
      </c>
      <c r="E27" s="33">
        <v>0.70499999999999996</v>
      </c>
      <c r="F27" s="33">
        <v>0.70499999999999996</v>
      </c>
      <c r="G27" s="33">
        <v>0.70499999999999996</v>
      </c>
      <c r="H27" s="33">
        <v>35</v>
      </c>
      <c r="I27" s="33">
        <v>0</v>
      </c>
      <c r="J27" s="33">
        <v>37</v>
      </c>
      <c r="K27" s="33"/>
      <c r="L27" s="33"/>
      <c r="M27" s="33" t="s">
        <v>120</v>
      </c>
      <c r="P27">
        <f t="shared" si="2"/>
        <v>1</v>
      </c>
      <c r="R27" t="str">
        <f>IF(COUNTIF(D$4:D27,D27)=1,D27,"")</f>
        <v>Bjorn Timmermans</v>
      </c>
      <c r="T27">
        <f t="shared" si="1"/>
        <v>1</v>
      </c>
    </row>
    <row r="28" spans="1:20" ht="15" thickBot="1" x14ac:dyDescent="0.25">
      <c r="C28" s="33">
        <v>150539</v>
      </c>
      <c r="D28" s="33" t="s">
        <v>121</v>
      </c>
      <c r="E28" s="33">
        <v>0.55200000000000005</v>
      </c>
      <c r="F28" s="33">
        <v>0.55200000000000005</v>
      </c>
      <c r="G28" s="33">
        <v>0.55200000000000005</v>
      </c>
      <c r="H28" s="33">
        <v>27</v>
      </c>
      <c r="I28" s="33">
        <v>0</v>
      </c>
      <c r="J28" s="33">
        <v>29</v>
      </c>
      <c r="K28" s="33"/>
      <c r="L28" s="33"/>
      <c r="M28" s="33" t="s">
        <v>120</v>
      </c>
      <c r="P28">
        <f t="shared" si="2"/>
        <v>1</v>
      </c>
      <c r="R28" t="str">
        <f>IF(COUNTIF(D$4:D28,D28)=1,D28,"")</f>
        <v>huub Graat</v>
      </c>
      <c r="T28">
        <f t="shared" si="1"/>
        <v>1</v>
      </c>
    </row>
    <row r="29" spans="1:20" ht="15" thickBot="1" x14ac:dyDescent="0.25">
      <c r="C29" s="33">
        <v>275456</v>
      </c>
      <c r="D29" s="33" t="s">
        <v>113</v>
      </c>
      <c r="E29" s="33">
        <v>0.54500000000000004</v>
      </c>
      <c r="F29" s="33">
        <v>0.54500000000000004</v>
      </c>
      <c r="G29" s="33">
        <v>0.54500000000000004</v>
      </c>
      <c r="H29" s="33">
        <v>27</v>
      </c>
      <c r="I29" s="33">
        <v>0</v>
      </c>
      <c r="J29" s="33">
        <v>29</v>
      </c>
      <c r="K29" s="33"/>
      <c r="L29" s="33"/>
      <c r="M29" s="33" t="s">
        <v>120</v>
      </c>
      <c r="P29">
        <f t="shared" si="2"/>
        <v>3</v>
      </c>
      <c r="R29" t="str">
        <f>IF(COUNTIF(D$4:D29,D29)=1,D29,"")</f>
        <v>Ron Vermazeren</v>
      </c>
      <c r="T29">
        <f t="shared" si="1"/>
        <v>1</v>
      </c>
    </row>
    <row r="30" spans="1:20" ht="15" thickBot="1" x14ac:dyDescent="0.25">
      <c r="C30" s="33">
        <v>181143</v>
      </c>
      <c r="D30" s="33" t="s">
        <v>4</v>
      </c>
      <c r="E30" s="33">
        <v>0.50800000000000001</v>
      </c>
      <c r="F30" s="33">
        <v>0.50800000000000001</v>
      </c>
      <c r="G30" s="33">
        <v>0.50800000000000001</v>
      </c>
      <c r="H30" s="33">
        <v>25</v>
      </c>
      <c r="I30" s="33">
        <v>0</v>
      </c>
      <c r="J30" s="33">
        <v>27</v>
      </c>
      <c r="K30" s="33"/>
      <c r="L30" s="33"/>
      <c r="M30" s="33" t="s">
        <v>120</v>
      </c>
      <c r="P30">
        <f t="shared" si="2"/>
        <v>1</v>
      </c>
      <c r="R30" t="str">
        <f>IF(COUNTIF(D$4:D30,D30)=1,D30,"")</f>
        <v>Hans Wauben</v>
      </c>
      <c r="T30">
        <f t="shared" si="1"/>
        <v>1</v>
      </c>
    </row>
    <row r="31" spans="1:20" ht="15" thickBot="1" x14ac:dyDescent="0.25">
      <c r="C31" s="33">
        <v>126951</v>
      </c>
      <c r="D31" s="33" t="s">
        <v>122</v>
      </c>
      <c r="E31" s="33">
        <v>0.504</v>
      </c>
      <c r="F31" s="33">
        <v>0.504</v>
      </c>
      <c r="G31" s="33">
        <v>0.504</v>
      </c>
      <c r="H31" s="33">
        <v>25</v>
      </c>
      <c r="I31" s="33">
        <v>0</v>
      </c>
      <c r="J31" s="33">
        <v>27</v>
      </c>
      <c r="K31" s="33"/>
      <c r="L31" s="33"/>
      <c r="M31" s="33" t="s">
        <v>120</v>
      </c>
      <c r="P31">
        <f t="shared" si="2"/>
        <v>3</v>
      </c>
      <c r="R31" t="str">
        <f>IF(COUNTIF(D$4:D31,D31)=1,D31,"")</f>
        <v/>
      </c>
      <c r="T31" t="str">
        <f t="shared" si="1"/>
        <v/>
      </c>
    </row>
    <row r="32" spans="1:20" ht="15" thickBot="1" x14ac:dyDescent="0.25">
      <c r="C32" s="33">
        <v>182235</v>
      </c>
      <c r="D32" s="33" t="s">
        <v>1</v>
      </c>
      <c r="E32" s="33">
        <v>0.45500000000000002</v>
      </c>
      <c r="F32" s="33">
        <v>0.45500000000000002</v>
      </c>
      <c r="G32" s="33">
        <v>0.45500000000000002</v>
      </c>
      <c r="H32" s="33">
        <v>23</v>
      </c>
      <c r="I32" s="33">
        <v>0</v>
      </c>
      <c r="J32" s="33">
        <v>25</v>
      </c>
      <c r="K32" s="33"/>
      <c r="L32" s="33"/>
      <c r="M32" s="33" t="s">
        <v>120</v>
      </c>
      <c r="P32">
        <f t="shared" si="2"/>
        <v>4</v>
      </c>
      <c r="R32" t="str">
        <f>IF(COUNTIF(D$4:D32,D32)=1,D32,"")</f>
        <v/>
      </c>
      <c r="T32" t="str">
        <f t="shared" si="1"/>
        <v/>
      </c>
    </row>
    <row r="33" spans="1:20" ht="15" thickBot="1" x14ac:dyDescent="0.25">
      <c r="C33" s="33">
        <v>150541</v>
      </c>
      <c r="D33" s="33" t="s">
        <v>123</v>
      </c>
      <c r="E33" s="33">
        <v>0.42899999999999999</v>
      </c>
      <c r="F33" s="33">
        <v>0.42899999999999999</v>
      </c>
      <c r="G33" s="33">
        <v>0.42899999999999999</v>
      </c>
      <c r="H33" s="33">
        <v>23</v>
      </c>
      <c r="I33" s="33">
        <v>0</v>
      </c>
      <c r="J33" s="33">
        <v>25</v>
      </c>
      <c r="K33" s="33"/>
      <c r="L33" s="33"/>
      <c r="M33" s="33" t="s">
        <v>120</v>
      </c>
      <c r="P33">
        <f t="shared" si="2"/>
        <v>5</v>
      </c>
      <c r="R33" t="str">
        <f>IF(COUNTIF(D$4:D33,D33)=1,D33,"")</f>
        <v/>
      </c>
      <c r="T33" t="str">
        <f t="shared" si="1"/>
        <v/>
      </c>
    </row>
    <row r="34" spans="1:20" ht="15" thickBot="1" x14ac:dyDescent="0.25">
      <c r="C34" s="33">
        <v>178434</v>
      </c>
      <c r="D34" s="33" t="s">
        <v>12</v>
      </c>
      <c r="E34" s="33">
        <v>0.40200000000000002</v>
      </c>
      <c r="F34" s="33">
        <v>0.40200000000000002</v>
      </c>
      <c r="G34" s="33">
        <v>0.40200000000000002</v>
      </c>
      <c r="H34" s="33">
        <v>23</v>
      </c>
      <c r="I34" s="33">
        <v>0</v>
      </c>
      <c r="J34" s="33">
        <v>25</v>
      </c>
      <c r="K34" s="33"/>
      <c r="L34" s="33"/>
      <c r="M34" s="33" t="s">
        <v>120</v>
      </c>
      <c r="P34">
        <f t="shared" si="2"/>
        <v>5</v>
      </c>
      <c r="R34" t="str">
        <f>IF(COUNTIF(D$4:D34,D34)=1,D34,"")</f>
        <v/>
      </c>
      <c r="T34" t="str">
        <f t="shared" si="1"/>
        <v/>
      </c>
    </row>
    <row r="35" spans="1:20" ht="15" thickBot="1" x14ac:dyDescent="0.25">
      <c r="C35" s="33">
        <v>130483</v>
      </c>
      <c r="D35" s="33" t="s">
        <v>124</v>
      </c>
      <c r="E35" s="33">
        <v>0.39700000000000002</v>
      </c>
      <c r="F35" s="33">
        <v>0.39700000000000002</v>
      </c>
      <c r="G35" s="33">
        <v>0.39700000000000002</v>
      </c>
      <c r="H35" s="33">
        <v>23</v>
      </c>
      <c r="I35" s="33">
        <v>0</v>
      </c>
      <c r="J35" s="33">
        <v>25</v>
      </c>
      <c r="K35" s="33"/>
      <c r="L35" s="33"/>
      <c r="M35" s="33" t="s">
        <v>120</v>
      </c>
      <c r="P35">
        <f t="shared" si="2"/>
        <v>5</v>
      </c>
      <c r="R35" t="str">
        <f>IF(COUNTIF(D$4:D35,D35)=1,D35,"")</f>
        <v/>
      </c>
      <c r="T35" t="str">
        <f t="shared" si="1"/>
        <v/>
      </c>
    </row>
    <row r="36" spans="1:20" x14ac:dyDescent="0.2">
      <c r="P36" t="str">
        <f t="shared" si="2"/>
        <v/>
      </c>
      <c r="R36" t="str">
        <f>IF(COUNTIF(D$4:D36,D36)=1,D36,"")</f>
        <v/>
      </c>
      <c r="T36" t="str">
        <f t="shared" si="1"/>
        <v/>
      </c>
    </row>
    <row r="37" spans="1:20" x14ac:dyDescent="0.2">
      <c r="P37" t="str">
        <f t="shared" si="2"/>
        <v/>
      </c>
      <c r="R37" t="str">
        <f>IF(COUNTIF(D$4:D37,D37)=1,D37,"")</f>
        <v/>
      </c>
      <c r="T37" t="str">
        <f t="shared" si="1"/>
        <v/>
      </c>
    </row>
    <row r="38" spans="1:20" ht="15" thickBot="1" x14ac:dyDescent="0.25">
      <c r="A38" t="s">
        <v>125</v>
      </c>
      <c r="B38" t="s">
        <v>61</v>
      </c>
      <c r="C38" s="33">
        <v>275456</v>
      </c>
      <c r="D38" s="33" t="s">
        <v>113</v>
      </c>
      <c r="E38" s="33">
        <v>0.54500000000000004</v>
      </c>
      <c r="F38" s="33">
        <v>0.54500000000000004</v>
      </c>
      <c r="G38" s="33">
        <v>0.54500000000000004</v>
      </c>
      <c r="H38" s="33">
        <v>27</v>
      </c>
      <c r="I38" s="33">
        <v>0</v>
      </c>
      <c r="J38" s="33">
        <v>29</v>
      </c>
      <c r="K38" s="33"/>
      <c r="L38" s="33"/>
      <c r="M38" s="33" t="s">
        <v>120</v>
      </c>
      <c r="P38">
        <f t="shared" si="2"/>
        <v>3</v>
      </c>
      <c r="R38" t="str">
        <f>IF(COUNTIF(D$4:D38,D38)=1,D38,"")</f>
        <v/>
      </c>
      <c r="T38" t="str">
        <f t="shared" si="1"/>
        <v/>
      </c>
    </row>
    <row r="39" spans="1:20" ht="15" thickBot="1" x14ac:dyDescent="0.25">
      <c r="C39" s="33">
        <v>126951</v>
      </c>
      <c r="D39" s="33" t="s">
        <v>122</v>
      </c>
      <c r="E39" s="33">
        <v>0.504</v>
      </c>
      <c r="F39" s="33">
        <v>0.504</v>
      </c>
      <c r="G39" s="33">
        <v>0.504</v>
      </c>
      <c r="H39" s="33">
        <v>25</v>
      </c>
      <c r="I39" s="33">
        <v>0</v>
      </c>
      <c r="J39" s="33">
        <v>27</v>
      </c>
      <c r="K39" s="33"/>
      <c r="L39" s="33"/>
      <c r="M39" s="33" t="s">
        <v>120</v>
      </c>
      <c r="P39">
        <f t="shared" si="2"/>
        <v>3</v>
      </c>
      <c r="R39" t="str">
        <f>IF(COUNTIF(D$4:D39,D39)=1,D39,"")</f>
        <v/>
      </c>
      <c r="T39" t="str">
        <f t="shared" si="1"/>
        <v/>
      </c>
    </row>
    <row r="40" spans="1:20" ht="15" thickBot="1" x14ac:dyDescent="0.25">
      <c r="C40" s="33">
        <v>182235</v>
      </c>
      <c r="D40" s="33" t="s">
        <v>1</v>
      </c>
      <c r="E40" s="33">
        <v>0.45500000000000002</v>
      </c>
      <c r="F40" s="33">
        <v>0.45500000000000002</v>
      </c>
      <c r="G40" s="33">
        <v>0.45500000000000002</v>
      </c>
      <c r="H40" s="33">
        <v>23</v>
      </c>
      <c r="I40" s="33">
        <v>0</v>
      </c>
      <c r="J40" s="33">
        <v>25</v>
      </c>
      <c r="K40" s="33"/>
      <c r="L40" s="33"/>
      <c r="M40" s="33" t="s">
        <v>120</v>
      </c>
      <c r="P40">
        <f t="shared" si="2"/>
        <v>4</v>
      </c>
      <c r="R40" t="str">
        <f>IF(COUNTIF(D$4:D40,D40)=1,D40,"")</f>
        <v/>
      </c>
      <c r="T40" t="str">
        <f t="shared" si="1"/>
        <v/>
      </c>
    </row>
    <row r="41" spans="1:20" ht="15" thickBot="1" x14ac:dyDescent="0.25">
      <c r="C41" s="33">
        <v>150541</v>
      </c>
      <c r="D41" s="33" t="s">
        <v>123</v>
      </c>
      <c r="E41" s="33">
        <v>0.42899999999999999</v>
      </c>
      <c r="F41" s="33">
        <v>0.42899999999999999</v>
      </c>
      <c r="G41" s="33">
        <v>0.42899999999999999</v>
      </c>
      <c r="H41" s="33">
        <v>22</v>
      </c>
      <c r="I41" s="33">
        <v>0</v>
      </c>
      <c r="J41" s="33">
        <v>23</v>
      </c>
      <c r="K41" s="33"/>
      <c r="L41" s="33"/>
      <c r="M41" s="33" t="s">
        <v>120</v>
      </c>
      <c r="P41">
        <f t="shared" si="2"/>
        <v>5</v>
      </c>
      <c r="R41" t="str">
        <f>IF(COUNTIF(D$4:D41,D41)=1,D41,"")</f>
        <v/>
      </c>
      <c r="T41" t="str">
        <f t="shared" si="1"/>
        <v/>
      </c>
    </row>
    <row r="42" spans="1:20" ht="15" thickBot="1" x14ac:dyDescent="0.25">
      <c r="C42" s="33">
        <v>178434</v>
      </c>
      <c r="D42" s="33" t="s">
        <v>12</v>
      </c>
      <c r="E42" s="33">
        <v>0.40200000000000002</v>
      </c>
      <c r="F42" s="33">
        <v>0.40200000000000002</v>
      </c>
      <c r="G42" s="33">
        <v>0.40200000000000002</v>
      </c>
      <c r="H42" s="33">
        <v>21</v>
      </c>
      <c r="I42" s="33">
        <v>0</v>
      </c>
      <c r="J42" s="33">
        <v>22</v>
      </c>
      <c r="K42" s="33"/>
      <c r="L42" s="33"/>
      <c r="M42" s="33" t="s">
        <v>120</v>
      </c>
      <c r="P42">
        <f t="shared" si="2"/>
        <v>5</v>
      </c>
      <c r="R42" t="str">
        <f>IF(COUNTIF(D$4:D42,D42)=1,D42,"")</f>
        <v/>
      </c>
      <c r="T42" t="str">
        <f t="shared" si="1"/>
        <v/>
      </c>
    </row>
    <row r="43" spans="1:20" ht="15" thickBot="1" x14ac:dyDescent="0.25">
      <c r="C43" s="33">
        <v>130483</v>
      </c>
      <c r="D43" s="33" t="s">
        <v>124</v>
      </c>
      <c r="E43" s="33">
        <v>0.39700000000000002</v>
      </c>
      <c r="F43" s="33">
        <v>0.39700000000000002</v>
      </c>
      <c r="G43" s="33">
        <v>0.39700000000000002</v>
      </c>
      <c r="H43" s="33">
        <v>20</v>
      </c>
      <c r="I43" s="33">
        <v>0</v>
      </c>
      <c r="J43" s="33">
        <v>21</v>
      </c>
      <c r="K43" s="33"/>
      <c r="L43" s="33"/>
      <c r="M43" s="33" t="s">
        <v>120</v>
      </c>
      <c r="P43">
        <f t="shared" si="2"/>
        <v>5</v>
      </c>
      <c r="R43" t="str">
        <f>IF(COUNTIF(D$4:D43,D43)=1,D43,"")</f>
        <v/>
      </c>
      <c r="T43" t="str">
        <f t="shared" si="1"/>
        <v/>
      </c>
    </row>
    <row r="44" spans="1:20" ht="15" thickBot="1" x14ac:dyDescent="0.25">
      <c r="C44" s="33">
        <v>145766</v>
      </c>
      <c r="D44" s="33" t="s">
        <v>8</v>
      </c>
      <c r="E44" s="33">
        <v>0.35699999999999998</v>
      </c>
      <c r="F44" s="33">
        <v>0.35699999999999998</v>
      </c>
      <c r="G44" s="33">
        <v>0.35699999999999998</v>
      </c>
      <c r="H44" s="33">
        <v>18</v>
      </c>
      <c r="I44" s="33">
        <v>0</v>
      </c>
      <c r="J44" s="33">
        <v>19</v>
      </c>
      <c r="K44" s="33"/>
      <c r="L44" s="33"/>
      <c r="M44" s="33" t="s">
        <v>120</v>
      </c>
      <c r="P44">
        <f t="shared" si="2"/>
        <v>3</v>
      </c>
      <c r="R44" t="str">
        <f>IF(COUNTIF(D$4:D44,D44)=1,D44,"")</f>
        <v/>
      </c>
      <c r="T44" t="str">
        <f t="shared" si="1"/>
        <v/>
      </c>
    </row>
    <row r="45" spans="1:20" ht="15" thickBot="1" x14ac:dyDescent="0.25">
      <c r="C45" s="33">
        <v>275457</v>
      </c>
      <c r="D45" s="33" t="s">
        <v>5</v>
      </c>
      <c r="E45" s="33">
        <v>0.32900000000000001</v>
      </c>
      <c r="F45" s="33">
        <v>0.32900000000000001</v>
      </c>
      <c r="G45" s="33">
        <v>0.32900000000000001</v>
      </c>
      <c r="H45" s="33">
        <v>17</v>
      </c>
      <c r="I45" s="33">
        <v>0</v>
      </c>
      <c r="J45" s="33">
        <v>18</v>
      </c>
      <c r="K45" s="33"/>
      <c r="L45" s="33"/>
      <c r="M45" s="33" t="s">
        <v>120</v>
      </c>
      <c r="P45">
        <f t="shared" si="2"/>
        <v>3</v>
      </c>
      <c r="R45" t="str">
        <f>IF(COUNTIF(D$4:D45,D45)=1,D45,"")</f>
        <v/>
      </c>
      <c r="T45" t="str">
        <f t="shared" si="1"/>
        <v/>
      </c>
    </row>
    <row r="46" spans="1:20" ht="15" thickBot="1" x14ac:dyDescent="0.25">
      <c r="C46" s="33">
        <v>387626</v>
      </c>
      <c r="D46" s="33" t="s">
        <v>84</v>
      </c>
      <c r="E46" s="33">
        <v>0.30299999999999999</v>
      </c>
      <c r="F46" s="33">
        <v>0.30299999999999999</v>
      </c>
      <c r="G46" s="33">
        <v>0.30299999999999999</v>
      </c>
      <c r="H46" s="33">
        <v>16</v>
      </c>
      <c r="I46" s="33">
        <v>0</v>
      </c>
      <c r="J46" s="33">
        <v>17</v>
      </c>
      <c r="K46" s="33"/>
      <c r="L46" s="33"/>
      <c r="M46" s="33" t="s">
        <v>120</v>
      </c>
      <c r="P46">
        <f t="shared" si="2"/>
        <v>4</v>
      </c>
      <c r="R46" t="str">
        <f>IF(COUNTIF(D$4:D46,D46)=1,D46,"")</f>
        <v/>
      </c>
      <c r="T46" t="str">
        <f t="shared" si="1"/>
        <v/>
      </c>
    </row>
    <row r="47" spans="1:20" ht="15" thickBot="1" x14ac:dyDescent="0.25">
      <c r="C47" s="33">
        <v>275459</v>
      </c>
      <c r="D47" s="33" t="s">
        <v>14</v>
      </c>
      <c r="E47" s="33">
        <v>0.28100000000000003</v>
      </c>
      <c r="F47" s="33">
        <v>0.28100000000000003</v>
      </c>
      <c r="G47" s="33">
        <v>0.28100000000000003</v>
      </c>
      <c r="H47" s="33">
        <v>15</v>
      </c>
      <c r="I47" s="33">
        <v>0</v>
      </c>
      <c r="J47" s="33">
        <v>17</v>
      </c>
      <c r="K47" s="33"/>
      <c r="L47" s="33"/>
      <c r="M47" s="33" t="s">
        <v>120</v>
      </c>
      <c r="P47">
        <f t="shared" si="2"/>
        <v>3</v>
      </c>
      <c r="R47" t="str">
        <f>IF(COUNTIF(D$4:D47,D47)=1,D47,"")</f>
        <v/>
      </c>
      <c r="T47" t="str">
        <f t="shared" si="1"/>
        <v/>
      </c>
    </row>
    <row r="48" spans="1:20" x14ac:dyDescent="0.2">
      <c r="P48" t="str">
        <f t="shared" si="2"/>
        <v/>
      </c>
      <c r="R48" t="str">
        <f>IF(COUNTIF(D$4:D48,D48)=1,D48,"")</f>
        <v/>
      </c>
      <c r="T48" t="str">
        <f t="shared" si="1"/>
        <v/>
      </c>
    </row>
    <row r="49" spans="1:20" ht="15" thickBot="1" x14ac:dyDescent="0.25">
      <c r="A49" t="s">
        <v>125</v>
      </c>
      <c r="B49" t="s">
        <v>60</v>
      </c>
      <c r="C49" s="33">
        <v>220727</v>
      </c>
      <c r="D49" s="33" t="s">
        <v>49</v>
      </c>
      <c r="E49" s="33">
        <v>0.71599999999999997</v>
      </c>
      <c r="F49" s="33">
        <v>0.71599999999999997</v>
      </c>
      <c r="G49" s="33">
        <v>0.71599999999999997</v>
      </c>
      <c r="H49" s="33">
        <v>35</v>
      </c>
      <c r="I49" s="33">
        <v>0</v>
      </c>
      <c r="J49" s="33">
        <v>37</v>
      </c>
      <c r="K49" s="33"/>
      <c r="L49" s="33"/>
      <c r="M49" s="33" t="s">
        <v>120</v>
      </c>
      <c r="P49">
        <f t="shared" si="2"/>
        <v>2</v>
      </c>
      <c r="R49" t="str">
        <f>IF(COUNTIF(D$4:D49,D49)=1,D49,"")</f>
        <v/>
      </c>
      <c r="T49" t="str">
        <f t="shared" si="1"/>
        <v/>
      </c>
    </row>
    <row r="50" spans="1:20" ht="15" thickBot="1" x14ac:dyDescent="0.25">
      <c r="C50" s="33">
        <v>275456</v>
      </c>
      <c r="D50" s="33" t="s">
        <v>113</v>
      </c>
      <c r="E50" s="33">
        <v>0.54500000000000004</v>
      </c>
      <c r="F50" s="33">
        <v>0.54500000000000004</v>
      </c>
      <c r="G50" s="33">
        <v>0.54500000000000004</v>
      </c>
      <c r="H50" s="33">
        <v>27</v>
      </c>
      <c r="I50" s="33">
        <v>0</v>
      </c>
      <c r="J50" s="33">
        <v>29</v>
      </c>
      <c r="K50" s="33"/>
      <c r="L50" s="33"/>
      <c r="M50" s="33" t="s">
        <v>120</v>
      </c>
      <c r="P50">
        <f t="shared" si="2"/>
        <v>3</v>
      </c>
      <c r="R50" t="str">
        <f>IF(COUNTIF(D$4:D50,D50)=1,D50,"")</f>
        <v/>
      </c>
      <c r="T50" t="str">
        <f t="shared" si="1"/>
        <v/>
      </c>
    </row>
    <row r="51" spans="1:20" ht="15" thickBot="1" x14ac:dyDescent="0.25">
      <c r="C51" s="33">
        <v>182235</v>
      </c>
      <c r="D51" s="33" t="s">
        <v>1</v>
      </c>
      <c r="E51" s="33">
        <v>0.45500000000000002</v>
      </c>
      <c r="F51" s="33">
        <v>0.45500000000000002</v>
      </c>
      <c r="G51" s="33">
        <v>0.45500000000000002</v>
      </c>
      <c r="H51" s="33">
        <v>23</v>
      </c>
      <c r="I51" s="33">
        <v>0</v>
      </c>
      <c r="J51" s="33">
        <v>25</v>
      </c>
      <c r="K51" s="33"/>
      <c r="L51" s="33"/>
      <c r="M51" s="33" t="s">
        <v>120</v>
      </c>
      <c r="P51">
        <f t="shared" si="2"/>
        <v>4</v>
      </c>
      <c r="R51" t="str">
        <f>IF(COUNTIF(D$4:D51,D51)=1,D51,"")</f>
        <v/>
      </c>
      <c r="T51" t="str">
        <f t="shared" si="1"/>
        <v/>
      </c>
    </row>
    <row r="52" spans="1:20" ht="15" thickBot="1" x14ac:dyDescent="0.25">
      <c r="C52" s="33">
        <v>150541</v>
      </c>
      <c r="D52" s="33" t="s">
        <v>123</v>
      </c>
      <c r="E52" s="33">
        <v>0.42899999999999999</v>
      </c>
      <c r="F52" s="33">
        <v>0.42899999999999999</v>
      </c>
      <c r="G52" s="33">
        <v>0.42899999999999999</v>
      </c>
      <c r="H52" s="33">
        <v>22</v>
      </c>
      <c r="I52" s="33">
        <v>0</v>
      </c>
      <c r="J52" s="33">
        <v>23</v>
      </c>
      <c r="K52" s="33"/>
      <c r="L52" s="33"/>
      <c r="M52" s="33" t="s">
        <v>120</v>
      </c>
      <c r="P52">
        <f t="shared" si="2"/>
        <v>5</v>
      </c>
      <c r="R52" t="str">
        <f>IF(COUNTIF(D$4:D52,D52)=1,D52,"")</f>
        <v/>
      </c>
      <c r="T52" t="str">
        <f t="shared" si="1"/>
        <v/>
      </c>
    </row>
    <row r="53" spans="1:20" ht="15" thickBot="1" x14ac:dyDescent="0.25">
      <c r="C53" s="33">
        <v>178435</v>
      </c>
      <c r="D53" s="33" t="s">
        <v>126</v>
      </c>
      <c r="E53" s="33">
        <v>0.40500000000000003</v>
      </c>
      <c r="F53" s="33">
        <v>0.40500000000000003</v>
      </c>
      <c r="G53" s="33">
        <v>0.40500000000000003</v>
      </c>
      <c r="H53" s="33">
        <v>21</v>
      </c>
      <c r="I53" s="33">
        <v>0</v>
      </c>
      <c r="J53" s="33">
        <v>22</v>
      </c>
      <c r="K53" s="33"/>
      <c r="L53" s="33"/>
      <c r="M53" s="33" t="s">
        <v>120</v>
      </c>
      <c r="P53">
        <f t="shared" si="2"/>
        <v>3</v>
      </c>
      <c r="R53" t="str">
        <f>IF(COUNTIF(D$4:D53,D53)=1,D53,"")</f>
        <v/>
      </c>
      <c r="T53" t="str">
        <f t="shared" si="1"/>
        <v/>
      </c>
    </row>
    <row r="54" spans="1:20" ht="15" thickBot="1" x14ac:dyDescent="0.25">
      <c r="C54" s="33">
        <v>178434</v>
      </c>
      <c r="D54" s="33" t="s">
        <v>12</v>
      </c>
      <c r="E54" s="33">
        <v>0.40200000000000002</v>
      </c>
      <c r="F54" s="33">
        <v>0.40200000000000002</v>
      </c>
      <c r="G54" s="33">
        <v>0.40200000000000002</v>
      </c>
      <c r="H54" s="33">
        <v>21</v>
      </c>
      <c r="I54" s="33">
        <v>0</v>
      </c>
      <c r="J54" s="33">
        <v>22</v>
      </c>
      <c r="K54" s="33"/>
      <c r="L54" s="33"/>
      <c r="M54" s="33" t="s">
        <v>120</v>
      </c>
      <c r="P54">
        <f t="shared" si="2"/>
        <v>5</v>
      </c>
      <c r="R54" t="str">
        <f>IF(COUNTIF(D$4:D54,D54)=1,D54,"")</f>
        <v/>
      </c>
      <c r="T54" t="str">
        <f t="shared" si="1"/>
        <v/>
      </c>
    </row>
    <row r="55" spans="1:20" ht="15" thickBot="1" x14ac:dyDescent="0.25">
      <c r="C55" s="33">
        <v>130483</v>
      </c>
      <c r="D55" s="33" t="s">
        <v>124</v>
      </c>
      <c r="E55" s="33">
        <v>0.39700000000000002</v>
      </c>
      <c r="F55" s="33">
        <v>0.39700000000000002</v>
      </c>
      <c r="G55" s="33">
        <v>0.39700000000000002</v>
      </c>
      <c r="H55" s="33">
        <v>20</v>
      </c>
      <c r="I55" s="33">
        <v>0</v>
      </c>
      <c r="J55" s="33">
        <v>21</v>
      </c>
      <c r="K55" s="33"/>
      <c r="L55" s="33"/>
      <c r="M55" s="33" t="s">
        <v>120</v>
      </c>
      <c r="P55">
        <f t="shared" si="2"/>
        <v>5</v>
      </c>
      <c r="R55" t="str">
        <f>IF(COUNTIF(D$4:D55,D55)=1,D55,"")</f>
        <v/>
      </c>
      <c r="T55" t="str">
        <f t="shared" si="1"/>
        <v/>
      </c>
    </row>
    <row r="56" spans="1:20" ht="15" thickBot="1" x14ac:dyDescent="0.25">
      <c r="C56" s="33">
        <v>275457</v>
      </c>
      <c r="D56" s="33" t="s">
        <v>5</v>
      </c>
      <c r="E56" s="33">
        <v>0.32900000000000001</v>
      </c>
      <c r="F56" s="33">
        <v>0.32900000000000001</v>
      </c>
      <c r="G56" s="33">
        <v>0.32900000000000001</v>
      </c>
      <c r="H56" s="33">
        <v>17</v>
      </c>
      <c r="I56" s="33">
        <v>0</v>
      </c>
      <c r="J56" s="33">
        <v>18</v>
      </c>
      <c r="K56" s="33"/>
      <c r="L56" s="33"/>
      <c r="M56" s="33" t="s">
        <v>120</v>
      </c>
      <c r="P56">
        <f t="shared" si="2"/>
        <v>3</v>
      </c>
      <c r="R56" t="str">
        <f>IF(COUNTIF(D$4:D56,D56)=1,D56,"")</f>
        <v/>
      </c>
      <c r="T56" t="str">
        <f t="shared" si="1"/>
        <v/>
      </c>
    </row>
    <row r="57" spans="1:20" ht="15" thickBot="1" x14ac:dyDescent="0.25">
      <c r="C57" s="33">
        <v>387626</v>
      </c>
      <c r="D57" s="33" t="s">
        <v>84</v>
      </c>
      <c r="E57" s="33">
        <v>0.30299999999999999</v>
      </c>
      <c r="F57" s="33">
        <v>0.30299999999999999</v>
      </c>
      <c r="G57" s="33">
        <v>0.30299999999999999</v>
      </c>
      <c r="H57" s="33">
        <v>16</v>
      </c>
      <c r="I57" s="33">
        <v>0</v>
      </c>
      <c r="J57" s="33">
        <v>17</v>
      </c>
      <c r="K57" s="33"/>
      <c r="L57" s="33"/>
      <c r="M57" s="33" t="s">
        <v>120</v>
      </c>
      <c r="P57">
        <f t="shared" si="2"/>
        <v>4</v>
      </c>
      <c r="R57" t="str">
        <f>IF(COUNTIF(D$4:D57,D57)=1,D57,"")</f>
        <v/>
      </c>
      <c r="T57" t="str">
        <f t="shared" si="1"/>
        <v/>
      </c>
    </row>
    <row r="58" spans="1:20" ht="15" thickBot="1" x14ac:dyDescent="0.25">
      <c r="C58" s="34">
        <v>275459</v>
      </c>
      <c r="D58" s="34" t="s">
        <v>14</v>
      </c>
      <c r="E58" s="34">
        <v>0.28100000000000003</v>
      </c>
      <c r="F58" s="34">
        <v>0.28100000000000003</v>
      </c>
      <c r="G58" s="34">
        <v>0.28100000000000003</v>
      </c>
      <c r="H58" s="34">
        <v>15</v>
      </c>
      <c r="I58" s="34">
        <v>0</v>
      </c>
      <c r="J58" s="34">
        <v>17</v>
      </c>
      <c r="K58" s="34"/>
      <c r="L58" s="34"/>
      <c r="M58" s="34" t="s">
        <v>120</v>
      </c>
      <c r="P58">
        <f t="shared" si="2"/>
        <v>3</v>
      </c>
      <c r="R58" t="str">
        <f>IF(COUNTIF(D$4:D58,D58)=1,D58,"")</f>
        <v/>
      </c>
      <c r="T58" t="str">
        <f t="shared" si="1"/>
        <v/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1B6B8-670B-40D6-988C-901EA87C481E}">
  <dimension ref="A1:H209"/>
  <sheetViews>
    <sheetView workbookViewId="0"/>
  </sheetViews>
  <sheetFormatPr defaultRowHeight="12.75" x14ac:dyDescent="0.2"/>
  <cols>
    <col min="1" max="1" width="4.7109375" style="18" customWidth="1"/>
    <col min="2" max="2" width="16.7109375" style="18" customWidth="1"/>
    <col min="3" max="3" width="8.7109375" style="18" customWidth="1"/>
    <col min="4" max="4" width="12.7109375" style="18" customWidth="1"/>
    <col min="5" max="8" width="9.140625" style="18"/>
  </cols>
  <sheetData>
    <row r="1" spans="1:8" x14ac:dyDescent="0.2">
      <c r="A1" s="40" t="s">
        <v>251</v>
      </c>
    </row>
    <row r="2" spans="1:8" x14ac:dyDescent="0.2">
      <c r="A2" s="40" t="s">
        <v>134</v>
      </c>
      <c r="C2" s="41" t="s">
        <v>135</v>
      </c>
      <c r="D2" s="41"/>
      <c r="E2" s="42"/>
      <c r="F2" s="42"/>
      <c r="G2" s="42"/>
      <c r="H2" s="42"/>
    </row>
    <row r="3" spans="1:8" x14ac:dyDescent="0.2">
      <c r="A3" s="17">
        <v>233</v>
      </c>
    </row>
    <row r="4" spans="1:8" x14ac:dyDescent="0.2">
      <c r="C4" s="18" t="s">
        <v>136</v>
      </c>
      <c r="E4" s="18" t="s">
        <v>89</v>
      </c>
      <c r="G4" s="18" t="s">
        <v>120</v>
      </c>
    </row>
    <row r="5" spans="1:8" x14ac:dyDescent="0.2">
      <c r="A5" s="18" t="s">
        <v>137</v>
      </c>
      <c r="B5" s="18" t="s">
        <v>138</v>
      </c>
      <c r="C5" s="18" t="s">
        <v>139</v>
      </c>
      <c r="D5" s="18" t="s">
        <v>140</v>
      </c>
      <c r="E5" s="16" t="s">
        <v>141</v>
      </c>
      <c r="F5" s="16" t="s">
        <v>142</v>
      </c>
      <c r="G5" s="16" t="s">
        <v>141</v>
      </c>
      <c r="H5" s="16" t="s">
        <v>142</v>
      </c>
    </row>
    <row r="6" spans="1:8" x14ac:dyDescent="0.2">
      <c r="A6" s="43" t="s">
        <v>185</v>
      </c>
      <c r="B6" s="44" t="s">
        <v>186</v>
      </c>
      <c r="C6" s="44" t="s">
        <v>152</v>
      </c>
      <c r="D6" s="44" t="s">
        <v>144</v>
      </c>
      <c r="E6" s="45">
        <v>2.2400000000000002</v>
      </c>
      <c r="F6" s="43" t="s">
        <v>0</v>
      </c>
      <c r="G6" s="46" t="s">
        <v>0</v>
      </c>
      <c r="H6" s="47" t="s">
        <v>0</v>
      </c>
    </row>
    <row r="7" spans="1:8" x14ac:dyDescent="0.2">
      <c r="A7" s="43" t="s">
        <v>185</v>
      </c>
      <c r="B7" s="44" t="s">
        <v>187</v>
      </c>
      <c r="C7" s="44" t="s">
        <v>170</v>
      </c>
      <c r="D7" s="44" t="s">
        <v>188</v>
      </c>
      <c r="E7" s="45">
        <v>0.98</v>
      </c>
      <c r="F7" s="43" t="s">
        <v>0</v>
      </c>
      <c r="G7" s="46" t="s">
        <v>0</v>
      </c>
      <c r="H7" s="47" t="s">
        <v>0</v>
      </c>
    </row>
    <row r="8" spans="1:8" x14ac:dyDescent="0.2">
      <c r="A8" s="43" t="s">
        <v>185</v>
      </c>
      <c r="B8" s="44" t="s">
        <v>189</v>
      </c>
      <c r="C8" s="44" t="s">
        <v>0</v>
      </c>
      <c r="D8" s="44" t="s">
        <v>190</v>
      </c>
      <c r="E8" s="45">
        <v>0.74</v>
      </c>
      <c r="F8" s="43" t="s">
        <v>0</v>
      </c>
      <c r="G8" s="46" t="s">
        <v>0</v>
      </c>
      <c r="H8" s="47" t="s">
        <v>0</v>
      </c>
    </row>
    <row r="9" spans="1:8" x14ac:dyDescent="0.2">
      <c r="A9" s="43" t="s">
        <v>185</v>
      </c>
      <c r="B9" s="44" t="s">
        <v>191</v>
      </c>
      <c r="C9" s="44" t="s">
        <v>0</v>
      </c>
      <c r="D9" s="44" t="s">
        <v>192</v>
      </c>
      <c r="E9" s="45">
        <v>2.39</v>
      </c>
      <c r="F9" s="43" t="s">
        <v>0</v>
      </c>
      <c r="G9" s="46" t="s">
        <v>0</v>
      </c>
      <c r="H9" s="47" t="s">
        <v>0</v>
      </c>
    </row>
    <row r="10" spans="1:8" x14ac:dyDescent="0.2">
      <c r="A10" s="43" t="s">
        <v>185</v>
      </c>
      <c r="B10" s="44" t="s">
        <v>161</v>
      </c>
      <c r="C10" s="44" t="s">
        <v>0</v>
      </c>
      <c r="D10" s="44" t="s">
        <v>193</v>
      </c>
      <c r="E10" s="45">
        <v>1.82</v>
      </c>
      <c r="F10" s="43" t="s">
        <v>0</v>
      </c>
      <c r="G10" s="46" t="s">
        <v>0</v>
      </c>
      <c r="H10" s="47" t="s">
        <v>0</v>
      </c>
    </row>
    <row r="11" spans="1:8" x14ac:dyDescent="0.2">
      <c r="A11" s="43" t="s">
        <v>185</v>
      </c>
      <c r="B11" s="44" t="s">
        <v>194</v>
      </c>
      <c r="C11" s="44" t="s">
        <v>0</v>
      </c>
      <c r="D11" s="44" t="s">
        <v>195</v>
      </c>
      <c r="E11" s="45">
        <v>1.3</v>
      </c>
      <c r="F11" s="43" t="s">
        <v>142</v>
      </c>
      <c r="G11" s="46" t="s">
        <v>0</v>
      </c>
      <c r="H11" s="47" t="s">
        <v>0</v>
      </c>
    </row>
    <row r="12" spans="1:8" x14ac:dyDescent="0.2">
      <c r="A12" s="43" t="s">
        <v>185</v>
      </c>
      <c r="B12" s="44" t="s">
        <v>196</v>
      </c>
      <c r="C12" s="44" t="s">
        <v>0</v>
      </c>
      <c r="D12" s="44" t="s">
        <v>144</v>
      </c>
      <c r="E12" s="45">
        <v>1.24</v>
      </c>
      <c r="F12" s="43" t="s">
        <v>0</v>
      </c>
      <c r="G12" s="46" t="s">
        <v>0</v>
      </c>
      <c r="H12" s="47" t="s">
        <v>0</v>
      </c>
    </row>
    <row r="13" spans="1:8" x14ac:dyDescent="0.2">
      <c r="A13" s="43" t="s">
        <v>185</v>
      </c>
      <c r="B13" s="44" t="s">
        <v>176</v>
      </c>
      <c r="C13" s="44" t="s">
        <v>0</v>
      </c>
      <c r="D13" s="44" t="s">
        <v>146</v>
      </c>
      <c r="E13" s="45">
        <v>2.0699999999999998</v>
      </c>
      <c r="F13" s="43" t="s">
        <v>142</v>
      </c>
      <c r="G13" s="46" t="s">
        <v>0</v>
      </c>
      <c r="H13" s="47" t="s">
        <v>0</v>
      </c>
    </row>
    <row r="14" spans="1:8" x14ac:dyDescent="0.2">
      <c r="A14" s="43" t="s">
        <v>185</v>
      </c>
      <c r="B14" s="44" t="s">
        <v>147</v>
      </c>
      <c r="C14" s="44" t="s">
        <v>0</v>
      </c>
      <c r="D14" s="44" t="s">
        <v>148</v>
      </c>
      <c r="E14" s="45">
        <v>1.1499999999999999</v>
      </c>
      <c r="F14" s="43" t="s">
        <v>0</v>
      </c>
      <c r="G14" s="46" t="s">
        <v>0</v>
      </c>
      <c r="H14" s="47" t="s">
        <v>0</v>
      </c>
    </row>
    <row r="15" spans="1:8" x14ac:dyDescent="0.2">
      <c r="A15" s="43" t="s">
        <v>185</v>
      </c>
      <c r="B15" s="44" t="s">
        <v>197</v>
      </c>
      <c r="C15" s="44" t="s">
        <v>0</v>
      </c>
      <c r="D15" s="44" t="s">
        <v>198</v>
      </c>
      <c r="E15" s="45">
        <v>1.6</v>
      </c>
      <c r="F15" s="43" t="s">
        <v>0</v>
      </c>
      <c r="G15" s="46" t="s">
        <v>0</v>
      </c>
      <c r="H15" s="47" t="s">
        <v>0</v>
      </c>
    </row>
    <row r="16" spans="1:8" x14ac:dyDescent="0.2">
      <c r="A16" s="43" t="s">
        <v>204</v>
      </c>
      <c r="B16" s="44" t="s">
        <v>205</v>
      </c>
      <c r="C16" s="44" t="s">
        <v>0</v>
      </c>
      <c r="D16" s="44" t="s">
        <v>203</v>
      </c>
      <c r="E16" s="45">
        <v>1.1200000000000001</v>
      </c>
      <c r="F16" s="43" t="s">
        <v>0</v>
      </c>
      <c r="G16" s="46" t="s">
        <v>0</v>
      </c>
      <c r="H16" s="47" t="s">
        <v>0</v>
      </c>
    </row>
    <row r="17" spans="1:8" x14ac:dyDescent="0.2">
      <c r="A17" s="43" t="s">
        <v>204</v>
      </c>
      <c r="B17" s="44" t="s">
        <v>206</v>
      </c>
      <c r="C17" s="44" t="s">
        <v>0</v>
      </c>
      <c r="D17" s="44" t="s">
        <v>207</v>
      </c>
      <c r="E17" s="45">
        <v>1.62</v>
      </c>
      <c r="F17" s="43" t="s">
        <v>0</v>
      </c>
      <c r="G17" s="46" t="s">
        <v>0</v>
      </c>
      <c r="H17" s="47" t="s">
        <v>0</v>
      </c>
    </row>
    <row r="18" spans="1:8" x14ac:dyDescent="0.2">
      <c r="A18" s="43" t="s">
        <v>204</v>
      </c>
      <c r="B18" s="44" t="s">
        <v>208</v>
      </c>
      <c r="C18" s="44" t="s">
        <v>0</v>
      </c>
      <c r="D18" s="44" t="s">
        <v>181</v>
      </c>
      <c r="E18" s="45">
        <v>1.02</v>
      </c>
      <c r="F18" s="43" t="s">
        <v>0</v>
      </c>
      <c r="G18" s="46" t="s">
        <v>0</v>
      </c>
      <c r="H18" s="47" t="s">
        <v>0</v>
      </c>
    </row>
    <row r="19" spans="1:8" x14ac:dyDescent="0.2">
      <c r="A19" s="43" t="s">
        <v>204</v>
      </c>
      <c r="B19" s="44" t="s">
        <v>209</v>
      </c>
      <c r="C19" s="44" t="s">
        <v>0</v>
      </c>
      <c r="D19" s="44" t="s">
        <v>160</v>
      </c>
      <c r="E19" s="45">
        <v>1.64</v>
      </c>
      <c r="F19" s="43" t="s">
        <v>142</v>
      </c>
      <c r="G19" s="46" t="s">
        <v>0</v>
      </c>
      <c r="H19" s="47" t="s">
        <v>0</v>
      </c>
    </row>
    <row r="20" spans="1:8" x14ac:dyDescent="0.2">
      <c r="A20" s="43" t="s">
        <v>204</v>
      </c>
      <c r="B20" s="44" t="s">
        <v>210</v>
      </c>
      <c r="C20" s="44" t="s">
        <v>0</v>
      </c>
      <c r="D20" s="44" t="s">
        <v>165</v>
      </c>
      <c r="E20" s="45">
        <v>2.17</v>
      </c>
      <c r="F20" s="43" t="s">
        <v>0</v>
      </c>
      <c r="G20" s="46" t="s">
        <v>0</v>
      </c>
      <c r="H20" s="47" t="s">
        <v>0</v>
      </c>
    </row>
    <row r="21" spans="1:8" x14ac:dyDescent="0.2">
      <c r="A21" s="43" t="s">
        <v>204</v>
      </c>
      <c r="B21" s="44" t="s">
        <v>211</v>
      </c>
      <c r="C21" s="44" t="s">
        <v>152</v>
      </c>
      <c r="D21" s="44" t="s">
        <v>207</v>
      </c>
      <c r="E21" s="45">
        <v>2.5</v>
      </c>
      <c r="F21" s="43" t="s">
        <v>0</v>
      </c>
      <c r="G21" s="46" t="s">
        <v>0</v>
      </c>
      <c r="H21" s="47" t="s">
        <v>0</v>
      </c>
    </row>
    <row r="22" spans="1:8" x14ac:dyDescent="0.2">
      <c r="A22" s="43" t="s">
        <v>204</v>
      </c>
      <c r="B22" s="44" t="s">
        <v>212</v>
      </c>
      <c r="C22" s="44" t="s">
        <v>0</v>
      </c>
      <c r="D22" s="44" t="s">
        <v>163</v>
      </c>
      <c r="E22" s="45">
        <v>0.85</v>
      </c>
      <c r="F22" s="43" t="s">
        <v>0</v>
      </c>
      <c r="G22" s="46" t="s">
        <v>0</v>
      </c>
      <c r="H22" s="47" t="s">
        <v>0</v>
      </c>
    </row>
    <row r="23" spans="1:8" x14ac:dyDescent="0.2">
      <c r="A23" s="43" t="s">
        <v>204</v>
      </c>
      <c r="B23" s="44" t="s">
        <v>213</v>
      </c>
      <c r="C23" s="44" t="s">
        <v>0</v>
      </c>
      <c r="D23" s="44" t="s">
        <v>162</v>
      </c>
      <c r="E23" s="45">
        <v>1.1100000000000001</v>
      </c>
      <c r="F23" s="43" t="s">
        <v>142</v>
      </c>
      <c r="G23" s="46" t="s">
        <v>0</v>
      </c>
      <c r="H23" s="47" t="s">
        <v>0</v>
      </c>
    </row>
    <row r="24" spans="1:8" x14ac:dyDescent="0.2">
      <c r="A24" s="43" t="s">
        <v>204</v>
      </c>
      <c r="B24" s="44" t="s">
        <v>214</v>
      </c>
      <c r="C24" s="44" t="s">
        <v>0</v>
      </c>
      <c r="D24" s="44" t="s">
        <v>215</v>
      </c>
      <c r="E24" s="45">
        <v>0.87</v>
      </c>
      <c r="F24" s="43" t="s">
        <v>0</v>
      </c>
      <c r="G24" s="46" t="s">
        <v>0</v>
      </c>
      <c r="H24" s="47" t="s">
        <v>0</v>
      </c>
    </row>
    <row r="25" spans="1:8" x14ac:dyDescent="0.2">
      <c r="A25" s="43" t="s">
        <v>204</v>
      </c>
      <c r="B25" s="44" t="s">
        <v>216</v>
      </c>
      <c r="C25" s="44" t="s">
        <v>0</v>
      </c>
      <c r="D25" s="44" t="s">
        <v>217</v>
      </c>
      <c r="E25" s="45">
        <v>1.19</v>
      </c>
      <c r="F25" s="43" t="s">
        <v>0</v>
      </c>
      <c r="G25" s="46" t="s">
        <v>0</v>
      </c>
      <c r="H25" s="47" t="s">
        <v>0</v>
      </c>
    </row>
    <row r="26" spans="1:8" x14ac:dyDescent="0.2">
      <c r="A26" s="43" t="s">
        <v>204</v>
      </c>
      <c r="B26" s="44" t="s">
        <v>218</v>
      </c>
      <c r="C26" s="44" t="s">
        <v>0</v>
      </c>
      <c r="D26" s="44" t="s">
        <v>219</v>
      </c>
      <c r="E26" s="45">
        <v>2.93</v>
      </c>
      <c r="F26" s="43" t="s">
        <v>0</v>
      </c>
      <c r="G26" s="46" t="s">
        <v>0</v>
      </c>
      <c r="H26" s="47" t="s">
        <v>0</v>
      </c>
    </row>
    <row r="27" spans="1:8" x14ac:dyDescent="0.2">
      <c r="A27" s="43" t="s">
        <v>204</v>
      </c>
      <c r="B27" s="44" t="s">
        <v>220</v>
      </c>
      <c r="C27" s="44" t="s">
        <v>0</v>
      </c>
      <c r="D27" s="44" t="s">
        <v>157</v>
      </c>
      <c r="E27" s="45">
        <v>0.99</v>
      </c>
      <c r="F27" s="43" t="s">
        <v>0</v>
      </c>
      <c r="G27" s="46" t="s">
        <v>0</v>
      </c>
      <c r="H27" s="47" t="s">
        <v>0</v>
      </c>
    </row>
    <row r="28" spans="1:8" x14ac:dyDescent="0.2">
      <c r="A28" s="43" t="s">
        <v>204</v>
      </c>
      <c r="B28" s="44" t="s">
        <v>147</v>
      </c>
      <c r="C28" s="44" t="s">
        <v>0</v>
      </c>
      <c r="D28" s="44" t="s">
        <v>200</v>
      </c>
      <c r="E28" s="45">
        <v>0.5</v>
      </c>
      <c r="F28" s="43" t="s">
        <v>142</v>
      </c>
      <c r="G28" s="46" t="s">
        <v>0</v>
      </c>
      <c r="H28" s="47" t="s">
        <v>0</v>
      </c>
    </row>
    <row r="29" spans="1:8" x14ac:dyDescent="0.2">
      <c r="A29" s="43" t="s">
        <v>204</v>
      </c>
      <c r="B29" s="44" t="s">
        <v>221</v>
      </c>
      <c r="C29" s="44" t="s">
        <v>0</v>
      </c>
      <c r="D29" s="44" t="s">
        <v>222</v>
      </c>
      <c r="E29" s="45">
        <v>1.99</v>
      </c>
      <c r="F29" s="43" t="s">
        <v>142</v>
      </c>
      <c r="G29" s="46" t="s">
        <v>0</v>
      </c>
      <c r="H29" s="47" t="s">
        <v>0</v>
      </c>
    </row>
    <row r="30" spans="1:8" x14ac:dyDescent="0.2">
      <c r="A30" s="43" t="s">
        <v>204</v>
      </c>
      <c r="B30" s="44" t="s">
        <v>223</v>
      </c>
      <c r="C30" s="44" t="s">
        <v>0</v>
      </c>
      <c r="D30" s="44" t="s">
        <v>177</v>
      </c>
      <c r="E30" s="45">
        <v>1.57</v>
      </c>
      <c r="F30" s="43" t="s">
        <v>0</v>
      </c>
      <c r="G30" s="46" t="s">
        <v>0</v>
      </c>
      <c r="H30" s="47" t="s">
        <v>0</v>
      </c>
    </row>
    <row r="31" spans="1:8" x14ac:dyDescent="0.2">
      <c r="A31" s="43" t="s">
        <v>204</v>
      </c>
      <c r="B31" s="44" t="s">
        <v>224</v>
      </c>
      <c r="C31" s="44" t="s">
        <v>170</v>
      </c>
      <c r="D31" s="44" t="s">
        <v>182</v>
      </c>
      <c r="E31" s="45">
        <v>1.1499999999999999</v>
      </c>
      <c r="F31" s="43" t="s">
        <v>0</v>
      </c>
      <c r="G31" s="46" t="s">
        <v>0</v>
      </c>
      <c r="H31" s="47" t="s">
        <v>0</v>
      </c>
    </row>
    <row r="32" spans="1:8" x14ac:dyDescent="0.2">
      <c r="A32" s="43" t="s">
        <v>204</v>
      </c>
      <c r="B32" s="44" t="s">
        <v>225</v>
      </c>
      <c r="C32" s="44" t="s">
        <v>226</v>
      </c>
      <c r="D32" s="44" t="s">
        <v>227</v>
      </c>
      <c r="E32" s="45">
        <v>2.4900000000000002</v>
      </c>
      <c r="F32" s="43" t="s">
        <v>0</v>
      </c>
      <c r="G32" s="46" t="s">
        <v>0</v>
      </c>
      <c r="H32" s="47" t="s">
        <v>0</v>
      </c>
    </row>
    <row r="33" spans="1:8" x14ac:dyDescent="0.2">
      <c r="A33" s="43" t="s">
        <v>228</v>
      </c>
      <c r="B33" s="44" t="s">
        <v>229</v>
      </c>
      <c r="C33" s="44" t="s">
        <v>152</v>
      </c>
      <c r="D33" s="44" t="s">
        <v>230</v>
      </c>
      <c r="E33" s="45">
        <v>1.61</v>
      </c>
      <c r="F33" s="43" t="s">
        <v>0</v>
      </c>
      <c r="G33" s="46" t="s">
        <v>0</v>
      </c>
      <c r="H33" s="47" t="s">
        <v>0</v>
      </c>
    </row>
    <row r="34" spans="1:8" x14ac:dyDescent="0.2">
      <c r="A34" s="43" t="s">
        <v>228</v>
      </c>
      <c r="B34" s="44" t="s">
        <v>229</v>
      </c>
      <c r="C34" s="44" t="s">
        <v>152</v>
      </c>
      <c r="D34" s="44" t="s">
        <v>193</v>
      </c>
      <c r="E34" s="45">
        <v>1.87</v>
      </c>
      <c r="F34" s="43" t="s">
        <v>0</v>
      </c>
      <c r="G34" s="46" t="s">
        <v>0</v>
      </c>
      <c r="H34" s="47" t="s">
        <v>0</v>
      </c>
    </row>
    <row r="35" spans="1:8" x14ac:dyDescent="0.2">
      <c r="A35" s="43" t="s">
        <v>228</v>
      </c>
      <c r="B35" s="44" t="s">
        <v>229</v>
      </c>
      <c r="C35" s="44" t="s">
        <v>152</v>
      </c>
      <c r="D35" s="44" t="s">
        <v>145</v>
      </c>
      <c r="E35" s="45">
        <v>1.36</v>
      </c>
      <c r="F35" s="43" t="s">
        <v>0</v>
      </c>
      <c r="G35" s="46" t="s">
        <v>0</v>
      </c>
      <c r="H35" s="47" t="s">
        <v>0</v>
      </c>
    </row>
    <row r="36" spans="1:8" x14ac:dyDescent="0.2">
      <c r="A36" s="43" t="s">
        <v>228</v>
      </c>
      <c r="B36" s="44" t="s">
        <v>169</v>
      </c>
      <c r="C36" s="44" t="s">
        <v>0</v>
      </c>
      <c r="D36" s="44" t="s">
        <v>231</v>
      </c>
      <c r="E36" s="45">
        <v>1.55</v>
      </c>
      <c r="F36" s="43" t="s">
        <v>142</v>
      </c>
      <c r="G36" s="46" t="s">
        <v>0</v>
      </c>
      <c r="H36" s="47" t="s">
        <v>0</v>
      </c>
    </row>
    <row r="37" spans="1:8" x14ac:dyDescent="0.2">
      <c r="A37" s="43" t="s">
        <v>228</v>
      </c>
      <c r="B37" s="44" t="s">
        <v>232</v>
      </c>
      <c r="C37" s="44" t="s">
        <v>0</v>
      </c>
      <c r="D37" s="44" t="s">
        <v>233</v>
      </c>
      <c r="E37" s="45">
        <v>1.98</v>
      </c>
      <c r="F37" s="43" t="s">
        <v>142</v>
      </c>
      <c r="G37" s="46" t="s">
        <v>0</v>
      </c>
      <c r="H37" s="47" t="s">
        <v>0</v>
      </c>
    </row>
    <row r="38" spans="1:8" x14ac:dyDescent="0.2">
      <c r="A38" s="43" t="s">
        <v>228</v>
      </c>
      <c r="B38" s="44" t="s">
        <v>161</v>
      </c>
      <c r="C38" s="44" t="s">
        <v>0</v>
      </c>
      <c r="D38" s="44" t="s">
        <v>154</v>
      </c>
      <c r="E38" s="45">
        <v>1.69</v>
      </c>
      <c r="F38" s="43" t="s">
        <v>0</v>
      </c>
      <c r="G38" s="46" t="s">
        <v>0</v>
      </c>
      <c r="H38" s="47" t="s">
        <v>0</v>
      </c>
    </row>
    <row r="39" spans="1:8" x14ac:dyDescent="0.2">
      <c r="A39" s="43" t="s">
        <v>228</v>
      </c>
      <c r="B39" s="44" t="s">
        <v>234</v>
      </c>
      <c r="C39" s="44" t="s">
        <v>0</v>
      </c>
      <c r="D39" s="44" t="s">
        <v>235</v>
      </c>
      <c r="E39" s="45">
        <v>1.37</v>
      </c>
      <c r="F39" s="43" t="s">
        <v>0</v>
      </c>
      <c r="G39" s="46" t="s">
        <v>0</v>
      </c>
      <c r="H39" s="47" t="s">
        <v>0</v>
      </c>
    </row>
    <row r="40" spans="1:8" x14ac:dyDescent="0.2">
      <c r="A40" s="43" t="s">
        <v>237</v>
      </c>
      <c r="B40" s="44" t="s">
        <v>169</v>
      </c>
      <c r="C40" s="44" t="s">
        <v>0</v>
      </c>
      <c r="D40" s="44" t="s">
        <v>182</v>
      </c>
      <c r="E40" s="45">
        <v>0.93</v>
      </c>
      <c r="F40" s="43" t="s">
        <v>142</v>
      </c>
      <c r="G40" s="46" t="s">
        <v>0</v>
      </c>
      <c r="H40" s="47" t="s">
        <v>0</v>
      </c>
    </row>
    <row r="41" spans="1:8" x14ac:dyDescent="0.2">
      <c r="A41" s="43" t="s">
        <v>237</v>
      </c>
      <c r="B41" s="44" t="s">
        <v>172</v>
      </c>
      <c r="C41" s="44" t="s">
        <v>0</v>
      </c>
      <c r="D41" s="44" t="s">
        <v>182</v>
      </c>
      <c r="E41" s="45">
        <v>0.78</v>
      </c>
      <c r="F41" s="43" t="s">
        <v>142</v>
      </c>
      <c r="G41" s="46" t="s">
        <v>0</v>
      </c>
      <c r="H41" s="47" t="s">
        <v>0</v>
      </c>
    </row>
    <row r="42" spans="1:8" x14ac:dyDescent="0.2">
      <c r="A42" s="43" t="s">
        <v>237</v>
      </c>
      <c r="B42" s="44" t="s">
        <v>238</v>
      </c>
      <c r="C42" s="44" t="s">
        <v>0</v>
      </c>
      <c r="D42" s="44" t="s">
        <v>173</v>
      </c>
      <c r="E42" s="45">
        <v>0.84</v>
      </c>
      <c r="F42" s="43" t="s">
        <v>142</v>
      </c>
      <c r="G42" s="46" t="s">
        <v>0</v>
      </c>
      <c r="H42" s="47"/>
    </row>
    <row r="43" spans="1:8" x14ac:dyDescent="0.2">
      <c r="A43" s="43" t="s">
        <v>237</v>
      </c>
      <c r="B43" s="44" t="s">
        <v>239</v>
      </c>
      <c r="C43" s="44" t="s">
        <v>170</v>
      </c>
      <c r="D43" s="44" t="s">
        <v>165</v>
      </c>
      <c r="E43" s="45">
        <v>4.96</v>
      </c>
      <c r="F43" s="43" t="s">
        <v>0</v>
      </c>
      <c r="G43" s="46" t="s">
        <v>0</v>
      </c>
      <c r="H43" s="47" t="s">
        <v>0</v>
      </c>
    </row>
    <row r="44" spans="1:8" x14ac:dyDescent="0.2">
      <c r="A44" s="43" t="s">
        <v>237</v>
      </c>
      <c r="B44" s="44" t="s">
        <v>156</v>
      </c>
      <c r="C44" s="44" t="s">
        <v>0</v>
      </c>
      <c r="D44" s="44" t="s">
        <v>240</v>
      </c>
      <c r="E44" s="45">
        <v>0.78</v>
      </c>
      <c r="F44" s="43" t="s">
        <v>142</v>
      </c>
      <c r="G44" s="46" t="s">
        <v>0</v>
      </c>
      <c r="H44" s="47" t="s">
        <v>0</v>
      </c>
    </row>
    <row r="45" spans="1:8" x14ac:dyDescent="0.2">
      <c r="A45" s="43" t="s">
        <v>237</v>
      </c>
      <c r="B45" s="44" t="s">
        <v>150</v>
      </c>
      <c r="C45" s="44" t="s">
        <v>0</v>
      </c>
      <c r="D45" s="44" t="s">
        <v>151</v>
      </c>
      <c r="E45" s="45">
        <v>1.05</v>
      </c>
      <c r="F45" s="43" t="s">
        <v>142</v>
      </c>
      <c r="G45" s="46" t="s">
        <v>0</v>
      </c>
      <c r="H45" s="47" t="s">
        <v>0</v>
      </c>
    </row>
    <row r="46" spans="1:8" x14ac:dyDescent="0.2">
      <c r="A46" s="43" t="s">
        <v>237</v>
      </c>
      <c r="B46" s="44" t="s">
        <v>196</v>
      </c>
      <c r="C46" s="44" t="s">
        <v>0</v>
      </c>
      <c r="D46" s="44" t="s">
        <v>240</v>
      </c>
      <c r="E46" s="45">
        <v>1.33</v>
      </c>
      <c r="F46" s="43" t="s">
        <v>0</v>
      </c>
      <c r="G46" s="46" t="s">
        <v>0</v>
      </c>
      <c r="H46" s="47" t="s">
        <v>0</v>
      </c>
    </row>
    <row r="47" spans="1:8" x14ac:dyDescent="0.2">
      <c r="A47" s="43" t="s">
        <v>237</v>
      </c>
      <c r="B47" s="44" t="s">
        <v>241</v>
      </c>
      <c r="C47" s="44" t="s">
        <v>0</v>
      </c>
      <c r="D47" s="44" t="s">
        <v>179</v>
      </c>
      <c r="E47" s="45">
        <v>0.52</v>
      </c>
      <c r="F47" s="43" t="s">
        <v>142</v>
      </c>
      <c r="G47" s="46" t="s">
        <v>0</v>
      </c>
      <c r="H47" s="47" t="s">
        <v>0</v>
      </c>
    </row>
    <row r="48" spans="1:8" x14ac:dyDescent="0.2">
      <c r="A48" s="43" t="s">
        <v>237</v>
      </c>
      <c r="B48" s="44" t="s">
        <v>201</v>
      </c>
      <c r="C48" s="44" t="s">
        <v>170</v>
      </c>
      <c r="D48" s="44" t="s">
        <v>155</v>
      </c>
      <c r="E48" s="45">
        <v>0.96</v>
      </c>
      <c r="F48" s="43" t="s">
        <v>0</v>
      </c>
      <c r="G48" s="46" t="s">
        <v>0</v>
      </c>
      <c r="H48" s="47" t="s">
        <v>0</v>
      </c>
    </row>
    <row r="49" spans="1:8" x14ac:dyDescent="0.2">
      <c r="A49" s="43" t="s">
        <v>237</v>
      </c>
      <c r="B49" s="44" t="s">
        <v>242</v>
      </c>
      <c r="C49" s="44" t="s">
        <v>0</v>
      </c>
      <c r="D49" s="44" t="s">
        <v>165</v>
      </c>
      <c r="E49" s="45">
        <v>0.99</v>
      </c>
      <c r="F49" s="43" t="s">
        <v>142</v>
      </c>
      <c r="G49" s="46" t="s">
        <v>0</v>
      </c>
      <c r="H49" s="47"/>
    </row>
    <row r="50" spans="1:8" x14ac:dyDescent="0.2">
      <c r="A50" s="43" t="s">
        <v>237</v>
      </c>
      <c r="B50" s="44" t="s">
        <v>220</v>
      </c>
      <c r="C50" s="44" t="s">
        <v>0</v>
      </c>
      <c r="D50" s="44" t="s">
        <v>166</v>
      </c>
      <c r="E50" s="45">
        <v>0.84</v>
      </c>
      <c r="F50" s="43" t="s">
        <v>0</v>
      </c>
      <c r="G50" s="46" t="s">
        <v>0</v>
      </c>
      <c r="H50" s="47" t="s">
        <v>0</v>
      </c>
    </row>
    <row r="51" spans="1:8" x14ac:dyDescent="0.2">
      <c r="A51" s="43" t="s">
        <v>237</v>
      </c>
      <c r="B51" s="44" t="s">
        <v>243</v>
      </c>
      <c r="C51" s="44" t="s">
        <v>0</v>
      </c>
      <c r="D51" s="44" t="s">
        <v>181</v>
      </c>
      <c r="E51" s="45">
        <v>1.44</v>
      </c>
      <c r="F51" s="43" t="s">
        <v>0</v>
      </c>
      <c r="G51" s="46" t="s">
        <v>0</v>
      </c>
      <c r="H51" s="47" t="s">
        <v>0</v>
      </c>
    </row>
    <row r="52" spans="1:8" x14ac:dyDescent="0.2">
      <c r="A52" s="43" t="s">
        <v>237</v>
      </c>
      <c r="B52" s="44" t="s">
        <v>244</v>
      </c>
      <c r="C52" s="44" t="s">
        <v>0</v>
      </c>
      <c r="D52" s="44" t="s">
        <v>245</v>
      </c>
      <c r="E52" s="45">
        <v>1.1100000000000001</v>
      </c>
      <c r="F52" s="43" t="s">
        <v>0</v>
      </c>
      <c r="G52" s="46" t="s">
        <v>0</v>
      </c>
      <c r="H52" s="47" t="s">
        <v>0</v>
      </c>
    </row>
    <row r="53" spans="1:8" x14ac:dyDescent="0.2">
      <c r="A53" s="43" t="s">
        <v>237</v>
      </c>
      <c r="B53" s="44" t="s">
        <v>246</v>
      </c>
      <c r="C53" s="44" t="s">
        <v>0</v>
      </c>
      <c r="D53" s="44" t="s">
        <v>200</v>
      </c>
      <c r="E53" s="45">
        <v>1.44</v>
      </c>
      <c r="F53" s="43" t="s">
        <v>142</v>
      </c>
      <c r="G53" s="46" t="s">
        <v>0</v>
      </c>
      <c r="H53" s="47" t="s">
        <v>0</v>
      </c>
    </row>
    <row r="54" spans="1:8" x14ac:dyDescent="0.2">
      <c r="A54" s="43" t="s">
        <v>237</v>
      </c>
      <c r="B54" s="44" t="s">
        <v>247</v>
      </c>
      <c r="C54" s="44" t="s">
        <v>152</v>
      </c>
      <c r="D54" s="44" t="s">
        <v>174</v>
      </c>
      <c r="E54" s="45">
        <v>1.92</v>
      </c>
      <c r="F54" s="43" t="s">
        <v>0</v>
      </c>
      <c r="G54" s="46" t="s">
        <v>0</v>
      </c>
      <c r="H54" s="47" t="s">
        <v>0</v>
      </c>
    </row>
    <row r="55" spans="1:8" x14ac:dyDescent="0.2">
      <c r="A55" s="43" t="s">
        <v>237</v>
      </c>
      <c r="B55" s="44" t="s">
        <v>225</v>
      </c>
      <c r="C55" s="44" t="s">
        <v>226</v>
      </c>
      <c r="D55" s="44" t="s">
        <v>184</v>
      </c>
      <c r="E55" s="45">
        <v>1.33</v>
      </c>
      <c r="F55" s="43" t="s">
        <v>0</v>
      </c>
      <c r="G55" s="46" t="s">
        <v>0</v>
      </c>
      <c r="H55" s="47" t="s">
        <v>0</v>
      </c>
    </row>
    <row r="56" spans="1:8" x14ac:dyDescent="0.2">
      <c r="A56" s="43"/>
      <c r="B56" s="44"/>
      <c r="C56" s="44"/>
      <c r="D56" s="44"/>
      <c r="E56" s="45"/>
      <c r="F56" s="43"/>
      <c r="G56" s="46"/>
      <c r="H56" s="47"/>
    </row>
    <row r="57" spans="1:8" x14ac:dyDescent="0.2">
      <c r="A57" s="43"/>
      <c r="B57" s="44"/>
      <c r="C57" s="44"/>
      <c r="D57" s="44"/>
      <c r="E57" s="45"/>
      <c r="F57" s="43"/>
      <c r="G57" s="46"/>
      <c r="H57" s="47"/>
    </row>
    <row r="58" spans="1:8" x14ac:dyDescent="0.2">
      <c r="A58" s="43"/>
      <c r="B58" s="44"/>
      <c r="C58" s="44"/>
      <c r="D58" s="44"/>
      <c r="E58" s="45"/>
      <c r="F58" s="43"/>
      <c r="G58" s="46"/>
      <c r="H58" s="47"/>
    </row>
    <row r="59" spans="1:8" x14ac:dyDescent="0.2">
      <c r="A59" s="43"/>
      <c r="B59" s="44"/>
      <c r="C59" s="44"/>
      <c r="D59" s="44"/>
      <c r="E59" s="45"/>
      <c r="F59" s="43"/>
      <c r="G59" s="46"/>
      <c r="H59" s="47"/>
    </row>
    <row r="60" spans="1:8" x14ac:dyDescent="0.2">
      <c r="A60" s="43"/>
      <c r="B60" s="44"/>
      <c r="C60" s="44"/>
      <c r="D60" s="44"/>
      <c r="E60" s="45"/>
      <c r="F60" s="43"/>
      <c r="G60" s="46"/>
      <c r="H60" s="47"/>
    </row>
    <row r="61" spans="1:8" x14ac:dyDescent="0.2">
      <c r="A61" s="43"/>
      <c r="B61" s="44"/>
      <c r="C61" s="44"/>
      <c r="D61" s="44"/>
      <c r="E61" s="45"/>
      <c r="F61" s="43"/>
      <c r="G61" s="46"/>
      <c r="H61" s="47"/>
    </row>
    <row r="62" spans="1:8" x14ac:dyDescent="0.2">
      <c r="A62" s="43"/>
      <c r="B62" s="44"/>
      <c r="C62" s="44"/>
      <c r="D62" s="44"/>
      <c r="E62" s="45"/>
      <c r="F62" s="43"/>
      <c r="G62" s="46"/>
      <c r="H62" s="47"/>
    </row>
    <row r="63" spans="1:8" x14ac:dyDescent="0.2">
      <c r="A63" s="43"/>
      <c r="B63" s="44"/>
      <c r="C63" s="44"/>
      <c r="D63" s="44"/>
      <c r="E63" s="45"/>
      <c r="F63" s="43"/>
      <c r="G63" s="46"/>
      <c r="H63" s="47"/>
    </row>
    <row r="64" spans="1:8" x14ac:dyDescent="0.2">
      <c r="A64" s="43"/>
      <c r="B64" s="44"/>
      <c r="C64" s="44"/>
      <c r="D64" s="44"/>
      <c r="E64" s="45"/>
      <c r="F64" s="43"/>
      <c r="G64" s="46"/>
      <c r="H64" s="47"/>
    </row>
    <row r="65" spans="1:8" x14ac:dyDescent="0.2">
      <c r="A65" s="43"/>
      <c r="B65" s="44"/>
      <c r="C65" s="44"/>
      <c r="D65" s="44"/>
      <c r="E65" s="45"/>
      <c r="F65" s="43"/>
      <c r="G65" s="46"/>
      <c r="H65" s="47"/>
    </row>
    <row r="66" spans="1:8" x14ac:dyDescent="0.2">
      <c r="A66" s="43"/>
      <c r="B66" s="44"/>
      <c r="C66" s="44"/>
      <c r="D66" s="44"/>
      <c r="E66" s="45"/>
      <c r="F66" s="43"/>
      <c r="G66" s="46"/>
      <c r="H66" s="47"/>
    </row>
    <row r="67" spans="1:8" x14ac:dyDescent="0.2">
      <c r="A67" s="43"/>
      <c r="B67" s="44"/>
      <c r="C67" s="44"/>
      <c r="D67" s="44"/>
      <c r="E67" s="45"/>
      <c r="F67" s="43"/>
      <c r="G67" s="46"/>
      <c r="H67" s="47"/>
    </row>
    <row r="68" spans="1:8" x14ac:dyDescent="0.2">
      <c r="A68" s="43"/>
      <c r="B68" s="44"/>
      <c r="C68" s="44"/>
      <c r="D68" s="44"/>
      <c r="E68" s="45"/>
      <c r="F68" s="43"/>
      <c r="G68" s="46"/>
      <c r="H68" s="47"/>
    </row>
    <row r="69" spans="1:8" x14ac:dyDescent="0.2">
      <c r="A69" s="43"/>
      <c r="B69" s="44"/>
      <c r="C69" s="44"/>
      <c r="D69" s="44"/>
      <c r="E69" s="45"/>
      <c r="F69" s="43"/>
      <c r="G69" s="46"/>
      <c r="H69" s="47"/>
    </row>
    <row r="70" spans="1:8" x14ac:dyDescent="0.2">
      <c r="A70" s="43"/>
      <c r="B70" s="44"/>
      <c r="C70" s="44"/>
      <c r="D70" s="44"/>
      <c r="E70" s="45"/>
      <c r="F70" s="43"/>
      <c r="G70" s="46"/>
      <c r="H70" s="47"/>
    </row>
    <row r="71" spans="1:8" x14ac:dyDescent="0.2">
      <c r="A71" s="43"/>
      <c r="B71" s="44"/>
      <c r="C71" s="44"/>
      <c r="D71" s="44"/>
      <c r="E71" s="45"/>
      <c r="F71" s="43"/>
      <c r="G71" s="46"/>
      <c r="H71" s="47"/>
    </row>
    <row r="72" spans="1:8" x14ac:dyDescent="0.2">
      <c r="A72" s="43"/>
      <c r="B72" s="44"/>
      <c r="C72" s="44"/>
      <c r="D72" s="44"/>
      <c r="E72" s="45"/>
      <c r="F72" s="43"/>
      <c r="G72" s="46"/>
      <c r="H72" s="47"/>
    </row>
    <row r="73" spans="1:8" x14ac:dyDescent="0.2">
      <c r="A73" s="43"/>
      <c r="B73" s="44"/>
      <c r="C73" s="44"/>
      <c r="D73" s="44"/>
      <c r="E73" s="45"/>
      <c r="F73" s="43"/>
      <c r="G73" s="46"/>
      <c r="H73" s="47"/>
    </row>
    <row r="74" spans="1:8" x14ac:dyDescent="0.2">
      <c r="A74" s="43"/>
      <c r="B74" s="44"/>
      <c r="C74" s="44"/>
      <c r="D74" s="44"/>
      <c r="E74" s="45"/>
      <c r="F74" s="43"/>
      <c r="G74" s="46"/>
      <c r="H74" s="47"/>
    </row>
    <row r="75" spans="1:8" x14ac:dyDescent="0.2">
      <c r="A75" s="43"/>
      <c r="B75" s="44"/>
      <c r="C75" s="44"/>
      <c r="D75" s="44"/>
      <c r="E75" s="45"/>
      <c r="F75" s="43"/>
      <c r="G75" s="46"/>
      <c r="H75" s="47"/>
    </row>
    <row r="76" spans="1:8" x14ac:dyDescent="0.2">
      <c r="A76" s="43"/>
      <c r="B76" s="44"/>
      <c r="C76" s="44"/>
      <c r="D76" s="44"/>
      <c r="E76" s="45"/>
      <c r="F76" s="43"/>
      <c r="G76" s="46"/>
      <c r="H76" s="47"/>
    </row>
    <row r="77" spans="1:8" x14ac:dyDescent="0.2">
      <c r="A77" s="43"/>
      <c r="B77" s="44"/>
      <c r="C77" s="44"/>
      <c r="D77" s="44"/>
      <c r="E77" s="45"/>
      <c r="F77" s="43"/>
      <c r="G77" s="46"/>
      <c r="H77" s="47"/>
    </row>
    <row r="78" spans="1:8" x14ac:dyDescent="0.2">
      <c r="A78" s="43"/>
      <c r="B78" s="44"/>
      <c r="C78" s="44"/>
      <c r="D78" s="44"/>
      <c r="E78" s="45"/>
      <c r="F78" s="43"/>
      <c r="G78" s="46"/>
      <c r="H78" s="47"/>
    </row>
    <row r="79" spans="1:8" x14ac:dyDescent="0.2">
      <c r="A79" s="43"/>
      <c r="B79" s="44"/>
      <c r="C79" s="44"/>
      <c r="D79" s="44"/>
      <c r="E79" s="45"/>
      <c r="F79" s="43"/>
      <c r="G79" s="46"/>
      <c r="H79" s="47"/>
    </row>
    <row r="80" spans="1:8" x14ac:dyDescent="0.2">
      <c r="A80" s="43"/>
      <c r="B80" s="44"/>
      <c r="C80" s="44"/>
      <c r="D80" s="44"/>
      <c r="E80" s="45"/>
      <c r="F80" s="43"/>
      <c r="G80" s="46"/>
      <c r="H80" s="47"/>
    </row>
    <row r="81" spans="1:8" x14ac:dyDescent="0.2">
      <c r="A81" s="43"/>
      <c r="B81" s="44"/>
      <c r="C81" s="44"/>
      <c r="D81" s="44"/>
      <c r="E81" s="45"/>
      <c r="F81" s="43"/>
      <c r="G81" s="46"/>
      <c r="H81" s="47"/>
    </row>
    <row r="82" spans="1:8" x14ac:dyDescent="0.2">
      <c r="A82" s="43"/>
      <c r="B82" s="44"/>
      <c r="C82" s="44"/>
      <c r="D82" s="44"/>
      <c r="E82" s="45"/>
      <c r="F82" s="43"/>
      <c r="G82" s="46"/>
      <c r="H82" s="47"/>
    </row>
    <row r="83" spans="1:8" x14ac:dyDescent="0.2">
      <c r="A83" s="43"/>
      <c r="B83" s="44"/>
      <c r="C83" s="44"/>
      <c r="D83" s="44"/>
      <c r="E83" s="45"/>
      <c r="F83" s="43"/>
      <c r="G83" s="46"/>
      <c r="H83" s="47"/>
    </row>
    <row r="84" spans="1:8" x14ac:dyDescent="0.2">
      <c r="A84" s="43"/>
      <c r="B84" s="44"/>
      <c r="C84" s="44"/>
      <c r="D84" s="44"/>
      <c r="E84" s="45"/>
      <c r="F84" s="43"/>
      <c r="G84" s="46"/>
      <c r="H84" s="47"/>
    </row>
    <row r="85" spans="1:8" x14ac:dyDescent="0.2">
      <c r="A85" s="43"/>
      <c r="B85" s="44"/>
      <c r="C85" s="44"/>
      <c r="D85" s="44"/>
      <c r="E85" s="45"/>
      <c r="F85" s="43"/>
      <c r="G85" s="46"/>
      <c r="H85" s="47"/>
    </row>
    <row r="86" spans="1:8" x14ac:dyDescent="0.2">
      <c r="A86" s="43"/>
      <c r="B86" s="44"/>
      <c r="C86" s="44"/>
      <c r="D86" s="44"/>
      <c r="E86" s="45"/>
      <c r="F86" s="43"/>
      <c r="G86" s="46"/>
      <c r="H86" s="47"/>
    </row>
    <row r="87" spans="1:8" x14ac:dyDescent="0.2">
      <c r="A87" s="43"/>
      <c r="B87" s="44"/>
      <c r="C87" s="44"/>
      <c r="D87" s="44"/>
      <c r="E87" s="45"/>
      <c r="F87" s="43"/>
      <c r="G87" s="46"/>
      <c r="H87" s="47"/>
    </row>
    <row r="88" spans="1:8" x14ac:dyDescent="0.2">
      <c r="A88" s="43"/>
      <c r="B88" s="44"/>
      <c r="C88" s="44"/>
      <c r="D88" s="44"/>
      <c r="E88" s="45"/>
      <c r="F88" s="43"/>
      <c r="G88" s="46"/>
      <c r="H88" s="47"/>
    </row>
    <row r="89" spans="1:8" x14ac:dyDescent="0.2">
      <c r="A89" s="43"/>
      <c r="B89" s="44"/>
      <c r="C89" s="44"/>
      <c r="D89" s="44"/>
      <c r="E89" s="45"/>
      <c r="F89" s="43"/>
      <c r="G89" s="46"/>
      <c r="H89" s="47"/>
    </row>
    <row r="90" spans="1:8" x14ac:dyDescent="0.2">
      <c r="A90" s="43"/>
      <c r="B90" s="44"/>
      <c r="C90" s="44"/>
      <c r="D90" s="44"/>
      <c r="E90" s="45"/>
      <c r="F90" s="43"/>
      <c r="G90" s="46"/>
      <c r="H90" s="47"/>
    </row>
    <row r="91" spans="1:8" x14ac:dyDescent="0.2">
      <c r="A91" s="43"/>
      <c r="B91" s="44"/>
      <c r="C91" s="44"/>
      <c r="D91" s="44"/>
      <c r="E91" s="45"/>
      <c r="F91" s="43"/>
      <c r="G91" s="46"/>
      <c r="H91" s="47"/>
    </row>
    <row r="92" spans="1:8" x14ac:dyDescent="0.2">
      <c r="A92" s="43"/>
      <c r="B92" s="44"/>
      <c r="C92" s="44"/>
      <c r="D92" s="44"/>
      <c r="E92" s="45"/>
      <c r="F92" s="43"/>
      <c r="G92" s="46"/>
      <c r="H92" s="47"/>
    </row>
    <row r="93" spans="1:8" x14ac:dyDescent="0.2">
      <c r="A93" s="43"/>
      <c r="B93" s="44"/>
      <c r="C93" s="44"/>
      <c r="D93" s="44"/>
      <c r="E93" s="45"/>
      <c r="F93" s="43"/>
      <c r="G93" s="46"/>
      <c r="H93" s="47"/>
    </row>
    <row r="94" spans="1:8" x14ac:dyDescent="0.2">
      <c r="A94" s="43"/>
      <c r="B94" s="44"/>
      <c r="C94" s="44"/>
      <c r="D94" s="44"/>
      <c r="E94" s="45"/>
      <c r="F94" s="43"/>
      <c r="G94" s="46"/>
      <c r="H94" s="47"/>
    </row>
    <row r="95" spans="1:8" x14ac:dyDescent="0.2">
      <c r="A95" s="43"/>
      <c r="B95" s="44"/>
      <c r="C95" s="44"/>
      <c r="D95" s="44"/>
      <c r="E95" s="45"/>
      <c r="F95" s="43"/>
      <c r="G95" s="46"/>
      <c r="H95" s="47"/>
    </row>
    <row r="96" spans="1:8" x14ac:dyDescent="0.2">
      <c r="A96" s="43"/>
      <c r="B96" s="44"/>
      <c r="C96" s="44"/>
      <c r="D96" s="44"/>
      <c r="E96" s="45"/>
      <c r="F96" s="43"/>
      <c r="G96" s="46"/>
      <c r="H96" s="47"/>
    </row>
    <row r="97" spans="1:8" x14ac:dyDescent="0.2">
      <c r="A97" s="43"/>
      <c r="B97" s="44"/>
      <c r="C97" s="44"/>
      <c r="D97" s="44"/>
      <c r="E97" s="45"/>
      <c r="F97" s="43"/>
      <c r="G97" s="46"/>
      <c r="H97" s="47"/>
    </row>
    <row r="98" spans="1:8" x14ac:dyDescent="0.2">
      <c r="A98" s="43"/>
      <c r="B98" s="44"/>
      <c r="C98" s="44"/>
      <c r="D98" s="44"/>
      <c r="E98" s="45"/>
      <c r="F98" s="43"/>
      <c r="G98" s="46"/>
      <c r="H98" s="47"/>
    </row>
    <row r="99" spans="1:8" x14ac:dyDescent="0.2">
      <c r="A99" s="43"/>
      <c r="B99" s="44"/>
      <c r="C99" s="44"/>
      <c r="D99" s="44"/>
      <c r="E99" s="45"/>
      <c r="F99" s="43"/>
      <c r="G99" s="46"/>
      <c r="H99" s="47"/>
    </row>
    <row r="100" spans="1:8" x14ac:dyDescent="0.2">
      <c r="A100" s="43"/>
      <c r="B100" s="44"/>
      <c r="C100" s="44"/>
      <c r="D100" s="44"/>
      <c r="E100" s="45"/>
      <c r="F100" s="43"/>
      <c r="G100" s="46"/>
      <c r="H100" s="47"/>
    </row>
    <row r="101" spans="1:8" x14ac:dyDescent="0.2">
      <c r="A101" s="43"/>
      <c r="B101" s="44"/>
      <c r="C101" s="44"/>
      <c r="D101" s="44"/>
      <c r="E101" s="45"/>
      <c r="F101" s="43"/>
      <c r="G101" s="46"/>
      <c r="H101" s="47"/>
    </row>
    <row r="102" spans="1:8" x14ac:dyDescent="0.2">
      <c r="A102" s="43"/>
      <c r="B102" s="44"/>
      <c r="C102" s="44"/>
      <c r="D102" s="44"/>
      <c r="E102" s="45"/>
      <c r="F102" s="43"/>
      <c r="G102" s="46"/>
      <c r="H102" s="47"/>
    </row>
    <row r="103" spans="1:8" x14ac:dyDescent="0.2">
      <c r="A103" s="43"/>
      <c r="B103" s="44"/>
      <c r="C103" s="44"/>
      <c r="D103" s="44"/>
      <c r="E103" s="45"/>
      <c r="F103" s="43"/>
      <c r="G103" s="46"/>
      <c r="H103" s="47"/>
    </row>
    <row r="104" spans="1:8" x14ac:dyDescent="0.2">
      <c r="A104" s="43"/>
      <c r="B104" s="44"/>
      <c r="C104" s="44"/>
      <c r="D104" s="44"/>
      <c r="E104" s="45"/>
      <c r="F104" s="43"/>
      <c r="G104" s="46"/>
      <c r="H104" s="47"/>
    </row>
    <row r="105" spans="1:8" x14ac:dyDescent="0.2">
      <c r="A105" s="43"/>
      <c r="B105" s="44"/>
      <c r="C105" s="44"/>
      <c r="D105" s="44"/>
      <c r="E105" s="45"/>
      <c r="F105" s="43"/>
      <c r="G105" s="46"/>
      <c r="H105" s="47"/>
    </row>
    <row r="106" spans="1:8" x14ac:dyDescent="0.2">
      <c r="A106" s="43"/>
      <c r="B106" s="44"/>
      <c r="C106" s="44"/>
      <c r="D106" s="44"/>
      <c r="E106" s="45"/>
      <c r="F106" s="43"/>
      <c r="G106" s="46"/>
      <c r="H106" s="47"/>
    </row>
    <row r="107" spans="1:8" x14ac:dyDescent="0.2">
      <c r="A107" s="43"/>
      <c r="B107" s="44"/>
      <c r="C107" s="44"/>
      <c r="D107" s="44"/>
      <c r="E107" s="45"/>
      <c r="F107" s="43"/>
      <c r="G107" s="46"/>
      <c r="H107" s="47"/>
    </row>
    <row r="108" spans="1:8" x14ac:dyDescent="0.2">
      <c r="A108" s="43"/>
      <c r="B108" s="44"/>
      <c r="C108" s="44"/>
      <c r="D108" s="44"/>
      <c r="E108" s="45"/>
      <c r="F108" s="43"/>
      <c r="G108" s="46"/>
      <c r="H108" s="47"/>
    </row>
    <row r="109" spans="1:8" x14ac:dyDescent="0.2">
      <c r="A109" s="43"/>
      <c r="B109" s="44"/>
      <c r="C109" s="44"/>
      <c r="D109" s="44"/>
      <c r="E109" s="45"/>
      <c r="F109" s="43"/>
      <c r="G109" s="46"/>
      <c r="H109" s="47"/>
    </row>
    <row r="110" spans="1:8" x14ac:dyDescent="0.2">
      <c r="A110" s="43"/>
      <c r="B110" s="44"/>
      <c r="C110" s="44"/>
      <c r="D110" s="44"/>
      <c r="E110" s="45"/>
      <c r="F110" s="43"/>
      <c r="G110" s="46"/>
      <c r="H110" s="47"/>
    </row>
    <row r="111" spans="1:8" x14ac:dyDescent="0.2">
      <c r="A111" s="43"/>
      <c r="B111" s="44"/>
      <c r="C111" s="44"/>
      <c r="D111" s="44"/>
      <c r="E111" s="45"/>
      <c r="F111" s="43"/>
      <c r="G111" s="46"/>
      <c r="H111" s="47"/>
    </row>
    <row r="112" spans="1:8" x14ac:dyDescent="0.2">
      <c r="A112" s="43"/>
      <c r="B112" s="44"/>
      <c r="C112" s="44"/>
      <c r="D112" s="44"/>
      <c r="E112" s="45"/>
      <c r="F112" s="43"/>
      <c r="G112" s="46"/>
      <c r="H112" s="47"/>
    </row>
    <row r="113" spans="1:8" x14ac:dyDescent="0.2">
      <c r="A113" s="43"/>
      <c r="B113" s="44"/>
      <c r="C113" s="44"/>
      <c r="D113" s="44"/>
      <c r="E113" s="45"/>
      <c r="F113" s="43"/>
      <c r="G113" s="46"/>
      <c r="H113" s="47"/>
    </row>
    <row r="114" spans="1:8" x14ac:dyDescent="0.2">
      <c r="A114" s="43"/>
      <c r="B114" s="44"/>
      <c r="C114" s="44"/>
      <c r="D114" s="44"/>
      <c r="E114" s="45"/>
      <c r="F114" s="43"/>
      <c r="G114" s="46"/>
      <c r="H114" s="47"/>
    </row>
    <row r="115" spans="1:8" x14ac:dyDescent="0.2">
      <c r="A115" s="43"/>
      <c r="B115" s="44"/>
      <c r="C115" s="44"/>
      <c r="D115" s="44"/>
      <c r="E115" s="45"/>
      <c r="F115" s="43"/>
      <c r="G115" s="46"/>
      <c r="H115" s="47"/>
    </row>
    <row r="116" spans="1:8" x14ac:dyDescent="0.2">
      <c r="A116" s="43"/>
      <c r="B116" s="44"/>
      <c r="C116" s="44"/>
      <c r="D116" s="44"/>
      <c r="E116" s="45"/>
      <c r="F116" s="43"/>
      <c r="G116" s="46"/>
      <c r="H116" s="47"/>
    </row>
    <row r="117" spans="1:8" x14ac:dyDescent="0.2">
      <c r="A117" s="43"/>
      <c r="B117" s="44"/>
      <c r="C117" s="44"/>
      <c r="D117" s="44"/>
      <c r="E117" s="45"/>
      <c r="F117" s="43"/>
      <c r="G117" s="46"/>
      <c r="H117" s="47"/>
    </row>
    <row r="118" spans="1:8" x14ac:dyDescent="0.2">
      <c r="A118" s="43"/>
      <c r="B118" s="44"/>
      <c r="C118" s="44"/>
      <c r="D118" s="44"/>
      <c r="E118" s="45"/>
      <c r="F118" s="43"/>
      <c r="G118" s="46"/>
      <c r="H118" s="47"/>
    </row>
    <row r="119" spans="1:8" x14ac:dyDescent="0.2">
      <c r="A119" s="43"/>
      <c r="B119" s="44"/>
      <c r="C119" s="44"/>
      <c r="D119" s="44"/>
      <c r="E119" s="45"/>
      <c r="F119" s="43"/>
      <c r="G119" s="46"/>
      <c r="H119" s="47"/>
    </row>
    <row r="120" spans="1:8" x14ac:dyDescent="0.2">
      <c r="A120" s="43"/>
      <c r="B120" s="44"/>
      <c r="C120" s="44"/>
      <c r="D120" s="44"/>
      <c r="E120" s="45"/>
      <c r="F120" s="43"/>
      <c r="G120" s="46"/>
      <c r="H120" s="47"/>
    </row>
    <row r="121" spans="1:8" x14ac:dyDescent="0.2">
      <c r="A121" s="43"/>
      <c r="B121" s="44"/>
      <c r="C121" s="44"/>
      <c r="D121" s="44"/>
      <c r="E121" s="45"/>
      <c r="F121" s="43"/>
      <c r="G121" s="46"/>
      <c r="H121" s="47"/>
    </row>
    <row r="122" spans="1:8" x14ac:dyDescent="0.2">
      <c r="A122" s="43"/>
      <c r="B122" s="44"/>
      <c r="C122" s="44"/>
      <c r="D122" s="44"/>
      <c r="E122" s="45"/>
      <c r="F122" s="43"/>
      <c r="G122" s="46"/>
      <c r="H122" s="47"/>
    </row>
    <row r="123" spans="1:8" x14ac:dyDescent="0.2">
      <c r="A123" s="43"/>
      <c r="B123" s="44"/>
      <c r="C123" s="44"/>
      <c r="D123" s="44"/>
      <c r="E123" s="45"/>
      <c r="F123" s="43"/>
      <c r="G123" s="46"/>
      <c r="H123" s="47"/>
    </row>
    <row r="124" spans="1:8" x14ac:dyDescent="0.2">
      <c r="A124" s="43"/>
      <c r="B124" s="44"/>
      <c r="C124" s="44"/>
      <c r="D124" s="44"/>
      <c r="E124" s="45"/>
      <c r="F124" s="43"/>
      <c r="G124" s="46"/>
      <c r="H124" s="47"/>
    </row>
    <row r="125" spans="1:8" x14ac:dyDescent="0.2">
      <c r="A125" s="43"/>
      <c r="B125" s="44"/>
      <c r="C125" s="44"/>
      <c r="D125" s="44"/>
      <c r="E125" s="45"/>
      <c r="F125" s="43"/>
      <c r="G125" s="46"/>
      <c r="H125" s="47"/>
    </row>
    <row r="126" spans="1:8" x14ac:dyDescent="0.2">
      <c r="A126" s="43"/>
      <c r="B126" s="44"/>
      <c r="C126" s="44"/>
      <c r="D126" s="44"/>
      <c r="E126" s="45"/>
      <c r="F126" s="43"/>
      <c r="G126" s="46"/>
      <c r="H126" s="47"/>
    </row>
    <row r="127" spans="1:8" x14ac:dyDescent="0.2">
      <c r="A127" s="43"/>
      <c r="B127" s="44"/>
      <c r="C127" s="44"/>
      <c r="D127" s="44"/>
      <c r="E127" s="45"/>
      <c r="F127" s="43"/>
      <c r="G127" s="46"/>
      <c r="H127" s="47"/>
    </row>
    <row r="128" spans="1:8" x14ac:dyDescent="0.2">
      <c r="A128" s="43"/>
      <c r="B128" s="44"/>
      <c r="C128" s="44"/>
      <c r="D128" s="44"/>
      <c r="E128" s="45"/>
      <c r="F128" s="43"/>
      <c r="G128" s="46"/>
      <c r="H128" s="47"/>
    </row>
    <row r="129" spans="1:8" x14ac:dyDescent="0.2">
      <c r="A129" s="43"/>
      <c r="B129" s="44"/>
      <c r="C129" s="44"/>
      <c r="D129" s="44"/>
      <c r="E129" s="45"/>
      <c r="F129" s="43"/>
      <c r="G129" s="46"/>
      <c r="H129" s="47"/>
    </row>
    <row r="130" spans="1:8" x14ac:dyDescent="0.2">
      <c r="A130" s="43"/>
      <c r="B130" s="44"/>
      <c r="C130" s="44"/>
      <c r="D130" s="44"/>
      <c r="E130" s="45"/>
      <c r="F130" s="43"/>
      <c r="G130" s="46"/>
      <c r="H130" s="47"/>
    </row>
    <row r="131" spans="1:8" x14ac:dyDescent="0.2">
      <c r="A131" s="43"/>
      <c r="B131" s="44"/>
      <c r="C131" s="44"/>
      <c r="D131" s="44"/>
      <c r="E131" s="45"/>
      <c r="F131" s="43"/>
      <c r="G131" s="46"/>
      <c r="H131" s="47"/>
    </row>
    <row r="132" spans="1:8" x14ac:dyDescent="0.2">
      <c r="A132" s="43"/>
      <c r="B132" s="44"/>
      <c r="C132" s="44"/>
      <c r="D132" s="44"/>
      <c r="E132" s="45"/>
      <c r="F132" s="43"/>
      <c r="G132" s="46"/>
      <c r="H132" s="47"/>
    </row>
    <row r="133" spans="1:8" x14ac:dyDescent="0.2">
      <c r="A133" s="43"/>
      <c r="B133" s="44"/>
      <c r="C133" s="44"/>
      <c r="D133" s="44"/>
      <c r="E133" s="45"/>
      <c r="F133" s="43"/>
      <c r="G133" s="46"/>
      <c r="H133" s="47"/>
    </row>
    <row r="134" spans="1:8" x14ac:dyDescent="0.2">
      <c r="A134" s="43"/>
      <c r="B134" s="44"/>
      <c r="C134" s="44"/>
      <c r="D134" s="44"/>
      <c r="E134" s="45"/>
      <c r="F134" s="43"/>
      <c r="G134" s="46"/>
      <c r="H134" s="47"/>
    </row>
    <row r="135" spans="1:8" x14ac:dyDescent="0.2">
      <c r="A135" s="43"/>
      <c r="B135" s="44"/>
      <c r="C135" s="44"/>
      <c r="D135" s="44"/>
      <c r="E135" s="45"/>
      <c r="F135" s="43"/>
      <c r="G135" s="46"/>
      <c r="H135" s="47"/>
    </row>
    <row r="136" spans="1:8" x14ac:dyDescent="0.2">
      <c r="A136" s="43"/>
      <c r="B136" s="44"/>
      <c r="C136" s="44"/>
      <c r="D136" s="44"/>
      <c r="E136" s="45"/>
      <c r="F136" s="43"/>
      <c r="G136" s="46"/>
      <c r="H136" s="47"/>
    </row>
    <row r="137" spans="1:8" x14ac:dyDescent="0.2">
      <c r="A137" s="43"/>
      <c r="B137" s="44"/>
      <c r="C137" s="44"/>
      <c r="D137" s="44"/>
      <c r="E137" s="45"/>
      <c r="F137" s="43"/>
      <c r="G137" s="46"/>
      <c r="H137" s="47"/>
    </row>
    <row r="138" spans="1:8" x14ac:dyDescent="0.2">
      <c r="A138" s="43"/>
      <c r="B138" s="44"/>
      <c r="C138" s="44"/>
      <c r="D138" s="44"/>
      <c r="E138" s="45"/>
      <c r="F138" s="43"/>
      <c r="G138" s="46"/>
      <c r="H138" s="47"/>
    </row>
    <row r="139" spans="1:8" x14ac:dyDescent="0.2">
      <c r="A139" s="43"/>
      <c r="B139" s="44"/>
      <c r="C139" s="44"/>
      <c r="D139" s="44"/>
      <c r="E139" s="45"/>
      <c r="F139" s="43"/>
      <c r="G139" s="46"/>
      <c r="H139" s="47"/>
    </row>
    <row r="140" spans="1:8" x14ac:dyDescent="0.2">
      <c r="A140" s="43"/>
      <c r="B140" s="44"/>
      <c r="C140" s="44"/>
      <c r="D140" s="44"/>
      <c r="E140" s="45"/>
      <c r="F140" s="43"/>
      <c r="G140" s="46"/>
      <c r="H140" s="47"/>
    </row>
    <row r="141" spans="1:8" x14ac:dyDescent="0.2">
      <c r="A141" s="43"/>
      <c r="B141" s="44"/>
      <c r="C141" s="44"/>
      <c r="D141" s="44"/>
      <c r="E141" s="45"/>
      <c r="F141" s="43"/>
      <c r="G141" s="46"/>
      <c r="H141" s="47"/>
    </row>
    <row r="142" spans="1:8" x14ac:dyDescent="0.2">
      <c r="A142" s="43"/>
      <c r="B142" s="44"/>
      <c r="C142" s="44"/>
      <c r="D142" s="44"/>
      <c r="E142" s="45"/>
      <c r="F142" s="43"/>
      <c r="G142" s="46"/>
      <c r="H142" s="47"/>
    </row>
    <row r="143" spans="1:8" x14ac:dyDescent="0.2">
      <c r="A143" s="43"/>
      <c r="B143" s="44"/>
      <c r="C143" s="44"/>
      <c r="D143" s="44"/>
      <c r="E143" s="45"/>
      <c r="F143" s="43"/>
      <c r="G143" s="46"/>
      <c r="H143" s="47"/>
    </row>
    <row r="144" spans="1:8" x14ac:dyDescent="0.2">
      <c r="A144" s="43"/>
      <c r="B144" s="44"/>
      <c r="C144" s="44"/>
      <c r="D144" s="44"/>
      <c r="E144" s="45"/>
      <c r="F144" s="43"/>
      <c r="G144" s="46"/>
      <c r="H144" s="47"/>
    </row>
    <row r="145" spans="1:8" x14ac:dyDescent="0.2">
      <c r="A145" s="43"/>
      <c r="B145" s="44"/>
      <c r="C145" s="44"/>
      <c r="D145" s="44"/>
      <c r="E145" s="45"/>
      <c r="F145" s="43"/>
      <c r="G145" s="46"/>
      <c r="H145" s="47"/>
    </row>
    <row r="146" spans="1:8" x14ac:dyDescent="0.2">
      <c r="A146" s="43"/>
      <c r="B146" s="44"/>
      <c r="C146" s="44"/>
      <c r="D146" s="44"/>
      <c r="E146" s="45"/>
      <c r="F146" s="43"/>
      <c r="G146" s="46"/>
      <c r="H146" s="47"/>
    </row>
    <row r="147" spans="1:8" x14ac:dyDescent="0.2">
      <c r="A147" s="43"/>
      <c r="B147" s="44"/>
      <c r="C147" s="44"/>
      <c r="D147" s="44"/>
      <c r="E147" s="45"/>
      <c r="F147" s="43"/>
      <c r="G147" s="46"/>
      <c r="H147" s="47"/>
    </row>
    <row r="148" spans="1:8" x14ac:dyDescent="0.2">
      <c r="A148" s="43"/>
      <c r="B148" s="44"/>
      <c r="C148" s="44"/>
      <c r="D148" s="44"/>
      <c r="E148" s="45"/>
      <c r="F148" s="43"/>
      <c r="G148" s="46"/>
      <c r="H148" s="47"/>
    </row>
    <row r="149" spans="1:8" x14ac:dyDescent="0.2">
      <c r="A149" s="43"/>
      <c r="B149" s="44"/>
      <c r="C149" s="44"/>
      <c r="D149" s="44"/>
      <c r="E149" s="45"/>
      <c r="F149" s="43"/>
      <c r="G149" s="46"/>
      <c r="H149" s="47"/>
    </row>
    <row r="150" spans="1:8" x14ac:dyDescent="0.2">
      <c r="A150" s="43"/>
      <c r="B150" s="44"/>
      <c r="C150" s="44"/>
      <c r="D150" s="44"/>
      <c r="E150" s="45"/>
      <c r="F150" s="43"/>
      <c r="G150" s="46"/>
      <c r="H150" s="47"/>
    </row>
    <row r="151" spans="1:8" x14ac:dyDescent="0.2">
      <c r="A151" s="43"/>
      <c r="B151" s="44"/>
      <c r="C151" s="44"/>
      <c r="D151" s="44"/>
      <c r="E151" s="45"/>
      <c r="F151" s="43"/>
      <c r="G151" s="46"/>
      <c r="H151" s="47"/>
    </row>
    <row r="152" spans="1:8" x14ac:dyDescent="0.2">
      <c r="A152" s="43"/>
      <c r="B152" s="44"/>
      <c r="C152" s="44"/>
      <c r="D152" s="44"/>
      <c r="E152" s="45"/>
      <c r="F152" s="43"/>
      <c r="G152" s="46"/>
      <c r="H152" s="47"/>
    </row>
    <row r="153" spans="1:8" x14ac:dyDescent="0.2">
      <c r="A153" s="43"/>
      <c r="B153" s="44"/>
      <c r="C153" s="44"/>
      <c r="D153" s="44"/>
      <c r="E153" s="45"/>
      <c r="F153" s="43"/>
      <c r="G153" s="46"/>
      <c r="H153" s="47"/>
    </row>
    <row r="154" spans="1:8" x14ac:dyDescent="0.2">
      <c r="A154" s="43"/>
      <c r="B154" s="44"/>
      <c r="C154" s="44"/>
      <c r="D154" s="44"/>
      <c r="E154" s="45"/>
      <c r="F154" s="43"/>
      <c r="G154" s="46"/>
      <c r="H154" s="47"/>
    </row>
    <row r="155" spans="1:8" x14ac:dyDescent="0.2">
      <c r="A155" s="43"/>
      <c r="B155" s="44"/>
      <c r="C155" s="44"/>
      <c r="D155" s="44"/>
      <c r="E155" s="45"/>
      <c r="F155" s="43"/>
      <c r="G155" s="46"/>
      <c r="H155" s="47"/>
    </row>
    <row r="156" spans="1:8" x14ac:dyDescent="0.2">
      <c r="A156" s="43"/>
      <c r="B156" s="44"/>
      <c r="C156" s="44"/>
      <c r="D156" s="44"/>
      <c r="E156" s="45"/>
      <c r="F156" s="43"/>
      <c r="G156" s="46"/>
      <c r="H156" s="47"/>
    </row>
    <row r="157" spans="1:8" x14ac:dyDescent="0.2">
      <c r="A157" s="43"/>
      <c r="B157" s="44"/>
      <c r="C157" s="44"/>
      <c r="D157" s="44"/>
      <c r="E157" s="45"/>
      <c r="F157" s="43"/>
      <c r="G157" s="46"/>
      <c r="H157" s="47"/>
    </row>
    <row r="158" spans="1:8" x14ac:dyDescent="0.2">
      <c r="A158" s="43"/>
      <c r="B158" s="44"/>
      <c r="C158" s="44"/>
      <c r="D158" s="44"/>
      <c r="E158" s="45"/>
      <c r="F158" s="43"/>
      <c r="G158" s="46"/>
      <c r="H158" s="47"/>
    </row>
    <row r="159" spans="1:8" x14ac:dyDescent="0.2">
      <c r="A159" s="43"/>
      <c r="B159" s="44"/>
      <c r="C159" s="44"/>
      <c r="D159" s="44"/>
      <c r="E159" s="45"/>
      <c r="F159" s="43"/>
      <c r="G159" s="46"/>
      <c r="H159" s="47"/>
    </row>
    <row r="160" spans="1:8" x14ac:dyDescent="0.2">
      <c r="A160" s="43"/>
      <c r="B160" s="44"/>
      <c r="C160" s="44"/>
      <c r="D160" s="44"/>
      <c r="E160" s="45"/>
      <c r="F160" s="43"/>
      <c r="G160" s="46"/>
      <c r="H160" s="47"/>
    </row>
    <row r="161" spans="1:8" x14ac:dyDescent="0.2">
      <c r="A161" s="43"/>
      <c r="B161" s="44"/>
      <c r="C161" s="44"/>
      <c r="D161" s="44"/>
      <c r="E161" s="45"/>
      <c r="F161" s="43"/>
      <c r="G161" s="46"/>
      <c r="H161" s="47"/>
    </row>
    <row r="162" spans="1:8" x14ac:dyDescent="0.2">
      <c r="A162" s="43"/>
      <c r="B162" s="44"/>
      <c r="C162" s="44"/>
      <c r="D162" s="44"/>
      <c r="E162" s="45"/>
      <c r="F162" s="43"/>
      <c r="G162" s="46"/>
      <c r="H162" s="47"/>
    </row>
    <row r="163" spans="1:8" x14ac:dyDescent="0.2">
      <c r="A163" s="43"/>
      <c r="B163" s="44"/>
      <c r="C163" s="44"/>
      <c r="D163" s="44"/>
      <c r="E163" s="45"/>
      <c r="F163" s="43"/>
      <c r="G163" s="46"/>
      <c r="H163" s="47"/>
    </row>
    <row r="164" spans="1:8" x14ac:dyDescent="0.2">
      <c r="A164" s="43"/>
      <c r="B164" s="44"/>
      <c r="C164" s="44"/>
      <c r="D164" s="44"/>
      <c r="E164" s="45"/>
      <c r="F164" s="43"/>
      <c r="G164" s="46"/>
      <c r="H164" s="47"/>
    </row>
    <row r="165" spans="1:8" x14ac:dyDescent="0.2">
      <c r="A165" s="43"/>
      <c r="B165" s="44"/>
      <c r="C165" s="44"/>
      <c r="D165" s="44"/>
      <c r="E165" s="45"/>
      <c r="F165" s="43"/>
      <c r="G165" s="46"/>
      <c r="H165" s="47"/>
    </row>
    <row r="166" spans="1:8" x14ac:dyDescent="0.2">
      <c r="A166" s="43"/>
      <c r="B166" s="44"/>
      <c r="C166" s="44"/>
      <c r="D166" s="44"/>
      <c r="E166" s="45"/>
      <c r="F166" s="43"/>
      <c r="G166" s="46"/>
      <c r="H166" s="47"/>
    </row>
    <row r="167" spans="1:8" x14ac:dyDescent="0.2">
      <c r="A167" s="43"/>
      <c r="B167" s="44"/>
      <c r="C167" s="44"/>
      <c r="D167" s="44"/>
      <c r="E167" s="45"/>
      <c r="F167" s="43"/>
      <c r="G167" s="46"/>
      <c r="H167" s="47"/>
    </row>
    <row r="168" spans="1:8" x14ac:dyDescent="0.2">
      <c r="A168" s="43"/>
      <c r="B168" s="44"/>
      <c r="C168" s="44"/>
      <c r="D168" s="44"/>
      <c r="E168" s="45"/>
      <c r="F168" s="43"/>
      <c r="G168" s="46"/>
      <c r="H168" s="47"/>
    </row>
    <row r="169" spans="1:8" x14ac:dyDescent="0.2">
      <c r="A169" s="43"/>
      <c r="B169" s="44"/>
      <c r="C169" s="44"/>
      <c r="D169" s="44"/>
      <c r="E169" s="45"/>
      <c r="F169" s="43"/>
      <c r="G169" s="46"/>
      <c r="H169" s="47"/>
    </row>
    <row r="170" spans="1:8" x14ac:dyDescent="0.2">
      <c r="A170" s="43"/>
      <c r="B170" s="44"/>
      <c r="C170" s="44"/>
      <c r="D170" s="44"/>
      <c r="E170" s="45"/>
      <c r="F170" s="43"/>
      <c r="G170" s="46"/>
      <c r="H170" s="47"/>
    </row>
    <row r="171" spans="1:8" x14ac:dyDescent="0.2">
      <c r="A171" s="43"/>
      <c r="B171" s="44"/>
      <c r="C171" s="44"/>
      <c r="D171" s="44"/>
      <c r="E171" s="45"/>
      <c r="F171" s="43"/>
      <c r="G171" s="46"/>
      <c r="H171" s="47"/>
    </row>
    <row r="172" spans="1:8" x14ac:dyDescent="0.2">
      <c r="A172" s="43"/>
      <c r="B172" s="44"/>
      <c r="C172" s="44"/>
      <c r="D172" s="44"/>
      <c r="E172" s="45"/>
      <c r="F172" s="43"/>
      <c r="G172" s="46"/>
      <c r="H172" s="47"/>
    </row>
    <row r="175" spans="1:8" x14ac:dyDescent="0.2">
      <c r="F175" s="18" t="s">
        <v>248</v>
      </c>
    </row>
    <row r="178" spans="6:7" x14ac:dyDescent="0.2">
      <c r="F178" s="48" t="s">
        <v>143</v>
      </c>
      <c r="G178" s="48">
        <v>6</v>
      </c>
    </row>
    <row r="179" spans="6:7" x14ac:dyDescent="0.2">
      <c r="F179" s="48" t="s">
        <v>149</v>
      </c>
      <c r="G179" s="48">
        <v>6</v>
      </c>
    </row>
    <row r="180" spans="6:7" x14ac:dyDescent="0.2">
      <c r="F180" s="48" t="s">
        <v>153</v>
      </c>
      <c r="G180" s="48">
        <v>8</v>
      </c>
    </row>
    <row r="181" spans="6:7" x14ac:dyDescent="0.2">
      <c r="F181" s="48" t="s">
        <v>158</v>
      </c>
      <c r="G181" s="48">
        <v>5</v>
      </c>
    </row>
    <row r="182" spans="6:7" x14ac:dyDescent="0.2">
      <c r="F182" s="48" t="s">
        <v>159</v>
      </c>
      <c r="G182" s="48">
        <v>6</v>
      </c>
    </row>
    <row r="183" spans="6:7" x14ac:dyDescent="0.2">
      <c r="F183" s="48" t="s">
        <v>164</v>
      </c>
      <c r="G183" s="48">
        <v>6</v>
      </c>
    </row>
    <row r="184" spans="6:7" x14ac:dyDescent="0.2">
      <c r="F184" s="48" t="s">
        <v>167</v>
      </c>
      <c r="G184" s="48">
        <v>6</v>
      </c>
    </row>
    <row r="185" spans="6:7" x14ac:dyDescent="0.2">
      <c r="F185" s="48" t="s">
        <v>168</v>
      </c>
      <c r="G185" s="48">
        <v>10</v>
      </c>
    </row>
    <row r="186" spans="6:7" x14ac:dyDescent="0.2">
      <c r="F186" s="48" t="s">
        <v>249</v>
      </c>
      <c r="G186" s="48">
        <v>5</v>
      </c>
    </row>
    <row r="187" spans="6:7" x14ac:dyDescent="0.2">
      <c r="F187" s="48" t="s">
        <v>171</v>
      </c>
      <c r="G187" s="48">
        <v>12</v>
      </c>
    </row>
    <row r="188" spans="6:7" x14ac:dyDescent="0.2">
      <c r="F188" s="48" t="s">
        <v>175</v>
      </c>
      <c r="G188" s="48">
        <v>9</v>
      </c>
    </row>
    <row r="189" spans="6:7" x14ac:dyDescent="0.2">
      <c r="F189" s="48" t="s">
        <v>178</v>
      </c>
      <c r="G189" s="48">
        <v>10</v>
      </c>
    </row>
    <row r="190" spans="6:7" x14ac:dyDescent="0.2">
      <c r="F190" s="48" t="s">
        <v>180</v>
      </c>
      <c r="G190" s="48">
        <v>22</v>
      </c>
    </row>
    <row r="191" spans="6:7" x14ac:dyDescent="0.2">
      <c r="F191" s="48" t="s">
        <v>183</v>
      </c>
      <c r="G191" s="48">
        <v>20</v>
      </c>
    </row>
    <row r="192" spans="6:7" x14ac:dyDescent="0.2">
      <c r="F192" s="48" t="s">
        <v>185</v>
      </c>
      <c r="G192" s="48">
        <v>10</v>
      </c>
    </row>
    <row r="193" spans="6:7" x14ac:dyDescent="0.2">
      <c r="F193" s="48" t="s">
        <v>199</v>
      </c>
      <c r="G193" s="48">
        <v>21</v>
      </c>
    </row>
    <row r="194" spans="6:7" x14ac:dyDescent="0.2">
      <c r="F194" s="48" t="s">
        <v>202</v>
      </c>
      <c r="G194" s="48">
        <v>17</v>
      </c>
    </row>
    <row r="195" spans="6:7" x14ac:dyDescent="0.2">
      <c r="F195" s="48" t="s">
        <v>204</v>
      </c>
      <c r="G195" s="48">
        <v>17</v>
      </c>
    </row>
    <row r="196" spans="6:7" x14ac:dyDescent="0.2">
      <c r="F196" s="48" t="s">
        <v>228</v>
      </c>
      <c r="G196" s="48">
        <v>7</v>
      </c>
    </row>
    <row r="197" spans="6:7" x14ac:dyDescent="0.2">
      <c r="F197" s="48" t="s">
        <v>236</v>
      </c>
      <c r="G197" s="48">
        <v>14</v>
      </c>
    </row>
    <row r="198" spans="6:7" x14ac:dyDescent="0.2">
      <c r="F198" s="48" t="s">
        <v>237</v>
      </c>
      <c r="G198" s="48">
        <v>16</v>
      </c>
    </row>
    <row r="199" spans="6:7" x14ac:dyDescent="0.2">
      <c r="F199" s="48" t="s">
        <v>0</v>
      </c>
      <c r="G199" s="48" t="s">
        <v>0</v>
      </c>
    </row>
    <row r="200" spans="6:7" x14ac:dyDescent="0.2">
      <c r="F200" s="48" t="s">
        <v>0</v>
      </c>
      <c r="G200" s="48" t="s">
        <v>0</v>
      </c>
    </row>
    <row r="201" spans="6:7" x14ac:dyDescent="0.2">
      <c r="F201" s="48" t="s">
        <v>0</v>
      </c>
      <c r="G201" s="48" t="s">
        <v>0</v>
      </c>
    </row>
    <row r="202" spans="6:7" x14ac:dyDescent="0.2">
      <c r="F202" s="48" t="s">
        <v>0</v>
      </c>
      <c r="G202" s="48" t="s">
        <v>0</v>
      </c>
    </row>
    <row r="203" spans="6:7" x14ac:dyDescent="0.2">
      <c r="F203" s="48" t="s">
        <v>0</v>
      </c>
      <c r="G203" s="48" t="s">
        <v>0</v>
      </c>
    </row>
    <row r="204" spans="6:7" x14ac:dyDescent="0.2">
      <c r="F204" s="48" t="s">
        <v>0</v>
      </c>
      <c r="G204" s="48" t="s">
        <v>0</v>
      </c>
    </row>
    <row r="205" spans="6:7" x14ac:dyDescent="0.2">
      <c r="F205" s="48" t="s">
        <v>0</v>
      </c>
      <c r="G205" s="48" t="s">
        <v>0</v>
      </c>
    </row>
    <row r="206" spans="6:7" x14ac:dyDescent="0.2">
      <c r="F206" s="48" t="s">
        <v>0</v>
      </c>
      <c r="G206" s="48" t="s">
        <v>0</v>
      </c>
    </row>
    <row r="207" spans="6:7" x14ac:dyDescent="0.2">
      <c r="F207" s="48" t="s">
        <v>0</v>
      </c>
      <c r="G207" s="48" t="s">
        <v>0</v>
      </c>
    </row>
    <row r="209" spans="8:8" x14ac:dyDescent="0.2">
      <c r="H209" s="18" t="s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6D7A0-C1B5-4690-AA75-E0914C5F9A7B}">
  <dimension ref="A1:CJ105"/>
  <sheetViews>
    <sheetView topLeftCell="BM1" workbookViewId="0">
      <selection activeCell="CF5" sqref="CF5"/>
    </sheetView>
  </sheetViews>
  <sheetFormatPr defaultRowHeight="12.75" x14ac:dyDescent="0.2"/>
  <cols>
    <col min="1" max="2" width="5.7109375" style="16" customWidth="1"/>
    <col min="3" max="3" width="3.7109375" style="16" customWidth="1"/>
    <col min="4" max="4" width="21.5703125" style="18" customWidth="1"/>
    <col min="5" max="5" width="5.7109375" style="18" customWidth="1"/>
    <col min="6" max="6" width="5.7109375" style="16" customWidth="1"/>
    <col min="7" max="7" width="3.7109375" style="16" customWidth="1"/>
    <col min="8" max="8" width="1.7109375" style="16" customWidth="1"/>
    <col min="9" max="9" width="5.7109375" style="16" customWidth="1"/>
    <col min="10" max="10" width="3.7109375" style="16" customWidth="1"/>
    <col min="11" max="11" width="1.7109375" style="16" customWidth="1"/>
    <col min="12" max="12" width="5.7109375" style="16" customWidth="1"/>
    <col min="13" max="13" width="3.7109375" style="16" customWidth="1"/>
    <col min="14" max="14" width="1.7109375" style="16" customWidth="1"/>
    <col min="15" max="15" width="5.7109375" style="16" customWidth="1"/>
    <col min="16" max="16" width="3.7109375" style="16" customWidth="1"/>
    <col min="17" max="18" width="2.7109375" style="3" customWidth="1"/>
    <col min="19" max="19" width="16.7109375" style="3" customWidth="1"/>
    <col min="20" max="21" width="4.7109375" style="2" customWidth="1"/>
    <col min="22" max="22" width="20.7109375" style="3" customWidth="1"/>
    <col min="23" max="23" width="4.7109375" style="2" customWidth="1"/>
    <col min="24" max="27" width="8.7109375" style="3" customWidth="1"/>
    <col min="28" max="28" width="2.7109375" style="3" customWidth="1"/>
    <col min="29" max="29" width="2.7109375" style="58" customWidth="1"/>
    <col min="30" max="30" width="4.5703125" style="3" customWidth="1"/>
    <col min="31" max="31" width="19.7109375" style="3" customWidth="1"/>
    <col min="32" max="35" width="4.7109375" style="3" customWidth="1"/>
    <col min="36" max="39" width="6.7109375" style="3" customWidth="1"/>
    <col min="40" max="40" width="3.7109375" style="3" customWidth="1"/>
    <col min="41" max="41" width="3.7109375" style="2" customWidth="1"/>
    <col min="42" max="42" width="3.7109375" style="3" customWidth="1"/>
    <col min="43" max="44" width="6.7109375" style="27" customWidth="1"/>
    <col min="45" max="45" width="6.7109375" style="51" customWidth="1"/>
    <col min="46" max="46" width="3.7109375" style="3" customWidth="1"/>
    <col min="47" max="48" width="6.7109375" style="27" customWidth="1"/>
    <col min="49" max="49" width="6.7109375" style="29" customWidth="1"/>
    <col min="50" max="50" width="3.7109375" style="3" customWidth="1"/>
    <col min="51" max="53" width="6.7109375" style="3" customWidth="1"/>
    <col min="54" max="54" width="3.7109375" style="3" customWidth="1"/>
    <col min="55" max="55" width="16.7109375" style="3" customWidth="1"/>
    <col min="56" max="57" width="4.7109375" style="2" customWidth="1"/>
    <col min="58" max="58" width="20.7109375" style="3" customWidth="1"/>
    <col min="59" max="59" width="4.7109375" style="3" customWidth="1"/>
    <col min="60" max="63" width="6.7109375" style="3" customWidth="1"/>
    <col min="64" max="64" width="9.140625" style="3"/>
    <col min="65" max="68" width="7.7109375" style="3" customWidth="1"/>
    <col min="69" max="69" width="9.140625" style="3"/>
    <col min="70" max="70" width="16.7109375" style="3" customWidth="1"/>
    <col min="71" max="72" width="5.7109375" style="2" customWidth="1"/>
    <col min="73" max="73" width="20.7109375" style="3" customWidth="1"/>
    <col min="74" max="74" width="3.7109375" style="3" customWidth="1"/>
    <col min="75" max="79" width="9.140625" style="3"/>
    <col min="80" max="80" width="20.7109375" style="3" customWidth="1"/>
    <col min="81" max="81" width="6.7109375" style="3" customWidth="1"/>
    <col min="82" max="82" width="6.7109375" style="27" customWidth="1"/>
    <col min="83" max="83" width="6.7109375" style="3" customWidth="1"/>
    <col min="84" max="84" width="6.7109375" style="27" customWidth="1"/>
    <col min="85" max="85" width="6.7109375" style="3" customWidth="1"/>
    <col min="86" max="86" width="6.7109375" style="29" customWidth="1"/>
    <col min="87" max="87" width="6.7109375" style="3" customWidth="1"/>
    <col min="88" max="88" width="6.7109375" style="27" customWidth="1"/>
    <col min="89" max="16384" width="9.140625" style="3"/>
  </cols>
  <sheetData>
    <row r="1" spans="1:88" x14ac:dyDescent="0.2">
      <c r="A1" s="24" t="s">
        <v>264</v>
      </c>
      <c r="R1" s="4"/>
      <c r="S1" s="12" t="s">
        <v>94</v>
      </c>
      <c r="T1" s="13" t="s">
        <v>95</v>
      </c>
      <c r="U1" s="13" t="s">
        <v>95</v>
      </c>
      <c r="V1" s="12"/>
      <c r="W1" s="13" t="s">
        <v>95</v>
      </c>
      <c r="X1" s="12"/>
      <c r="Y1" s="12"/>
      <c r="Z1" s="12"/>
      <c r="AA1" s="12"/>
      <c r="AB1" s="57"/>
      <c r="AF1" s="3">
        <v>4</v>
      </c>
      <c r="AG1" s="3">
        <v>7</v>
      </c>
      <c r="AH1" s="3">
        <v>10</v>
      </c>
      <c r="AI1" s="3">
        <v>13</v>
      </c>
      <c r="AJ1" s="3">
        <v>3</v>
      </c>
      <c r="AK1" s="3">
        <v>6</v>
      </c>
      <c r="AL1" s="3">
        <v>9</v>
      </c>
      <c r="AM1" s="3">
        <v>12</v>
      </c>
      <c r="BH1" s="3">
        <v>30</v>
      </c>
      <c r="BI1" s="3">
        <v>30</v>
      </c>
      <c r="BJ1" s="3">
        <v>50</v>
      </c>
      <c r="BK1" s="3">
        <v>17</v>
      </c>
      <c r="CC1" s="62">
        <v>2</v>
      </c>
      <c r="CD1" s="62">
        <v>6</v>
      </c>
      <c r="CE1" s="62">
        <f>CC1+1</f>
        <v>3</v>
      </c>
      <c r="CF1" s="62">
        <f t="shared" ref="CF1:CJ1" si="0">CD1+1</f>
        <v>7</v>
      </c>
      <c r="CG1" s="62">
        <f t="shared" si="0"/>
        <v>4</v>
      </c>
      <c r="CH1" s="62">
        <f t="shared" si="0"/>
        <v>8</v>
      </c>
      <c r="CI1" s="62">
        <f t="shared" si="0"/>
        <v>5</v>
      </c>
      <c r="CJ1" s="62">
        <f t="shared" si="0"/>
        <v>9</v>
      </c>
    </row>
    <row r="2" spans="1:88" x14ac:dyDescent="0.2">
      <c r="R2" s="4"/>
      <c r="S2" s="59" t="s">
        <v>92</v>
      </c>
      <c r="T2" s="60"/>
      <c r="U2" s="60"/>
      <c r="V2" s="60"/>
      <c r="W2" s="60"/>
      <c r="X2" s="61"/>
      <c r="Y2" s="4"/>
      <c r="Z2" s="4"/>
      <c r="AA2" s="4"/>
      <c r="AB2" s="57"/>
      <c r="AD2" s="3" t="s">
        <v>271</v>
      </c>
      <c r="AF2" s="3" t="s">
        <v>256</v>
      </c>
      <c r="AQ2" s="27" t="s">
        <v>259</v>
      </c>
      <c r="AU2" s="27" t="s">
        <v>260</v>
      </c>
      <c r="AY2" s="3" t="s">
        <v>261</v>
      </c>
      <c r="BC2" s="3" t="s">
        <v>274</v>
      </c>
      <c r="BH2" s="3" t="s">
        <v>262</v>
      </c>
      <c r="BM2" s="3" t="s">
        <v>266</v>
      </c>
      <c r="BR2" s="3" t="s">
        <v>263</v>
      </c>
      <c r="CB2" s="3" t="s">
        <v>278</v>
      </c>
    </row>
    <row r="3" spans="1:88" x14ac:dyDescent="0.2">
      <c r="A3" s="14" t="s">
        <v>96</v>
      </c>
      <c r="B3" s="15"/>
      <c r="C3" s="14" t="s">
        <v>97</v>
      </c>
      <c r="D3" s="14"/>
      <c r="E3" s="16" t="s">
        <v>98</v>
      </c>
      <c r="R3" s="4"/>
      <c r="S3" s="6"/>
      <c r="T3" s="5"/>
      <c r="U3" s="5"/>
      <c r="V3" s="4"/>
      <c r="W3" s="5"/>
      <c r="X3" s="4"/>
      <c r="Y3" s="4"/>
      <c r="Z3" s="4"/>
      <c r="AA3" s="4"/>
      <c r="AB3" s="57"/>
      <c r="AD3" s="3" t="s">
        <v>272</v>
      </c>
      <c r="AF3" s="3" t="s">
        <v>254</v>
      </c>
      <c r="AJ3" s="3" t="s">
        <v>254</v>
      </c>
      <c r="AU3" s="27" t="s">
        <v>273</v>
      </c>
      <c r="BH3" s="3" t="s">
        <v>275</v>
      </c>
      <c r="BM3" s="3" t="s">
        <v>276</v>
      </c>
    </row>
    <row r="4" spans="1:88" x14ac:dyDescent="0.2">
      <c r="A4" s="14" t="s">
        <v>99</v>
      </c>
      <c r="B4" s="15"/>
      <c r="C4" s="14" t="s">
        <v>100</v>
      </c>
      <c r="D4" s="14"/>
      <c r="E4" s="17">
        <v>1</v>
      </c>
      <c r="F4" s="16">
        <v>2</v>
      </c>
      <c r="I4" s="16">
        <v>2</v>
      </c>
      <c r="L4" s="16">
        <v>3</v>
      </c>
      <c r="O4" s="16">
        <v>2</v>
      </c>
      <c r="R4" s="4"/>
      <c r="S4" s="4" t="s">
        <v>68</v>
      </c>
      <c r="T4" s="5"/>
      <c r="U4" s="5"/>
      <c r="V4" s="4"/>
      <c r="W4" s="5"/>
      <c r="X4" s="4"/>
      <c r="Y4" s="4"/>
      <c r="Z4" s="4"/>
      <c r="AA4" s="4"/>
      <c r="AB4" s="57"/>
      <c r="AF4" s="3" t="s">
        <v>255</v>
      </c>
      <c r="AJ4" s="3" t="s">
        <v>257</v>
      </c>
      <c r="AQ4" s="36" t="s">
        <v>133</v>
      </c>
      <c r="AR4" s="36" t="s">
        <v>132</v>
      </c>
      <c r="AS4" s="52" t="s">
        <v>132</v>
      </c>
      <c r="BM4" s="25">
        <f>COUNT(BH6:BH105)</f>
        <v>59</v>
      </c>
      <c r="CD4" s="36" t="s">
        <v>89</v>
      </c>
      <c r="CE4" s="26"/>
      <c r="CF4" s="36" t="s">
        <v>90</v>
      </c>
      <c r="CG4" s="26"/>
      <c r="CH4" s="35" t="s">
        <v>91</v>
      </c>
      <c r="CI4" s="26"/>
      <c r="CJ4" s="36" t="s">
        <v>93</v>
      </c>
    </row>
    <row r="5" spans="1:88" x14ac:dyDescent="0.2">
      <c r="A5" s="16" t="s">
        <v>73</v>
      </c>
      <c r="B5" s="16" t="s">
        <v>74</v>
      </c>
      <c r="C5" s="16" t="s">
        <v>101</v>
      </c>
      <c r="E5" s="16" t="s">
        <v>102</v>
      </c>
      <c r="F5" s="16" t="s">
        <v>58</v>
      </c>
      <c r="G5" s="16" t="s">
        <v>78</v>
      </c>
      <c r="I5" s="16" t="s">
        <v>75</v>
      </c>
      <c r="J5" s="16" t="s">
        <v>79</v>
      </c>
      <c r="L5" s="16" t="s">
        <v>76</v>
      </c>
      <c r="M5" s="16" t="s">
        <v>80</v>
      </c>
      <c r="O5" s="16" t="s">
        <v>77</v>
      </c>
      <c r="P5" s="16" t="s">
        <v>81</v>
      </c>
      <c r="R5" s="4"/>
      <c r="S5" s="9" t="s">
        <v>88</v>
      </c>
      <c r="T5" s="10" t="s">
        <v>56</v>
      </c>
      <c r="U5" s="10" t="s">
        <v>57</v>
      </c>
      <c r="V5" s="9"/>
      <c r="W5" s="10"/>
      <c r="X5" s="11" t="s">
        <v>89</v>
      </c>
      <c r="Y5" s="11" t="s">
        <v>90</v>
      </c>
      <c r="Z5" s="11" t="s">
        <v>91</v>
      </c>
      <c r="AA5" s="11" t="s">
        <v>93</v>
      </c>
      <c r="AB5" s="57"/>
      <c r="AD5" s="26" t="s">
        <v>117</v>
      </c>
      <c r="AE5" s="26"/>
      <c r="AF5" s="26" t="s">
        <v>78</v>
      </c>
      <c r="AG5" s="26" t="s">
        <v>79</v>
      </c>
      <c r="AH5" s="26" t="s">
        <v>80</v>
      </c>
      <c r="AI5" s="26" t="s">
        <v>81</v>
      </c>
      <c r="AJ5" s="26" t="s">
        <v>58</v>
      </c>
      <c r="AK5" s="26" t="s">
        <v>75</v>
      </c>
      <c r="AL5" s="26" t="s">
        <v>76</v>
      </c>
      <c r="AM5" s="26" t="s">
        <v>77</v>
      </c>
      <c r="AO5" s="2" t="s">
        <v>258</v>
      </c>
      <c r="AQ5" s="36" t="s">
        <v>58</v>
      </c>
      <c r="AR5" s="36" t="s">
        <v>58</v>
      </c>
      <c r="AS5" s="52" t="s">
        <v>76</v>
      </c>
      <c r="AT5" s="26"/>
      <c r="AU5" s="36" t="s">
        <v>58</v>
      </c>
      <c r="AV5" s="36" t="s">
        <v>75</v>
      </c>
      <c r="AW5" s="35" t="s">
        <v>76</v>
      </c>
      <c r="AY5" s="36" t="s">
        <v>58</v>
      </c>
      <c r="AZ5" s="36" t="s">
        <v>75</v>
      </c>
      <c r="BA5" s="35" t="s">
        <v>76</v>
      </c>
      <c r="BC5" s="3" t="s">
        <v>265</v>
      </c>
      <c r="BD5" s="2" t="s">
        <v>56</v>
      </c>
      <c r="BE5" s="2" t="s">
        <v>57</v>
      </c>
      <c r="BF5" s="3" t="s">
        <v>270</v>
      </c>
      <c r="BH5" s="26" t="s">
        <v>89</v>
      </c>
      <c r="BI5" s="26" t="s">
        <v>90</v>
      </c>
      <c r="BJ5" s="26" t="s">
        <v>91</v>
      </c>
      <c r="BK5" s="26" t="s">
        <v>93</v>
      </c>
      <c r="BL5" s="26" t="s">
        <v>268</v>
      </c>
      <c r="BM5" s="26" t="s">
        <v>267</v>
      </c>
      <c r="BN5" s="26" t="s">
        <v>269</v>
      </c>
      <c r="BO5" s="26" t="s">
        <v>57</v>
      </c>
      <c r="BP5" s="26" t="s">
        <v>268</v>
      </c>
      <c r="BW5" s="26" t="s">
        <v>89</v>
      </c>
      <c r="BX5" s="26" t="s">
        <v>90</v>
      </c>
      <c r="BY5" s="26" t="s">
        <v>91</v>
      </c>
      <c r="BZ5" s="26" t="s">
        <v>93</v>
      </c>
      <c r="CC5" s="26" t="s">
        <v>101</v>
      </c>
      <c r="CD5" s="36" t="s">
        <v>141</v>
      </c>
      <c r="CE5" s="26" t="s">
        <v>101</v>
      </c>
      <c r="CF5" s="36" t="s">
        <v>141</v>
      </c>
      <c r="CG5" s="26" t="s">
        <v>101</v>
      </c>
      <c r="CH5" s="36" t="s">
        <v>141</v>
      </c>
      <c r="CI5" s="26" t="s">
        <v>101</v>
      </c>
      <c r="CJ5" s="36" t="s">
        <v>141</v>
      </c>
    </row>
    <row r="6" spans="1:88" x14ac:dyDescent="0.2">
      <c r="A6" s="19">
        <v>1101</v>
      </c>
      <c r="B6" s="19"/>
      <c r="C6" s="17">
        <v>41</v>
      </c>
      <c r="D6" s="20" t="s">
        <v>37</v>
      </c>
      <c r="E6" s="21">
        <v>1</v>
      </c>
      <c r="F6" s="22">
        <v>2.1800000000000002</v>
      </c>
      <c r="G6" s="17">
        <v>10</v>
      </c>
      <c r="I6" s="22">
        <v>1.39</v>
      </c>
      <c r="J6" s="17">
        <v>11</v>
      </c>
      <c r="L6" s="23">
        <v>0.39700000000000002</v>
      </c>
      <c r="M6" s="17">
        <v>14</v>
      </c>
      <c r="O6" s="22">
        <v>1.1599999999999999</v>
      </c>
      <c r="P6" s="17">
        <v>6</v>
      </c>
      <c r="R6" s="4"/>
      <c r="S6" s="7" t="s">
        <v>59</v>
      </c>
      <c r="T6" s="8">
        <v>11</v>
      </c>
      <c r="U6" s="8">
        <v>111</v>
      </c>
      <c r="V6" s="7" t="s">
        <v>17</v>
      </c>
      <c r="W6" s="8" t="s">
        <v>82</v>
      </c>
      <c r="X6" s="7">
        <v>67</v>
      </c>
      <c r="Y6" s="7">
        <v>37</v>
      </c>
      <c r="Z6" s="7">
        <v>18</v>
      </c>
      <c r="AA6" s="7">
        <v>38</v>
      </c>
      <c r="AB6" s="57" t="s">
        <v>0</v>
      </c>
      <c r="AD6" s="25">
        <f>IF(V6="","",COUNTIF(D$6:D$105,V6))</f>
        <v>1</v>
      </c>
      <c r="AE6" s="25" t="str">
        <f>IF(V6="","",V6)</f>
        <v>Ben v. Aken</v>
      </c>
      <c r="AF6" s="25">
        <f t="shared" ref="AF6:AI25" si="1">IF($AD6=1,VLOOKUP($AE6,$D$6:$P$105,AF$1,FALSE),0)</f>
        <v>3</v>
      </c>
      <c r="AG6" s="25">
        <f t="shared" si="1"/>
        <v>3</v>
      </c>
      <c r="AH6" s="25">
        <f t="shared" si="1"/>
        <v>2</v>
      </c>
      <c r="AI6" s="25">
        <f t="shared" si="1"/>
        <v>1</v>
      </c>
      <c r="AJ6" s="28">
        <f>IF(AF6=0,"",VLOOKUP($AE6,$D$6:$P105,AJ$1,FALSE))</f>
        <v>2.52</v>
      </c>
      <c r="AK6" s="28">
        <f>IF(AG6=0,"",VLOOKUP($AE6,$D$6:$P105,AK$1,FALSE))</f>
        <v>1</v>
      </c>
      <c r="AL6" s="30">
        <f>IF(AH6=0,"",VLOOKUP($AE6,$D$6:$P105,AL$1,FALSE))</f>
        <v>0.38700000000000001</v>
      </c>
      <c r="AM6" s="28">
        <f>IF(AI6=0,"",VLOOKUP($AE6,$D$6:$P105,AM$1,FALSE))</f>
        <v>0.85</v>
      </c>
      <c r="AO6" s="49" t="str">
        <f>IF(AE6="","",IF(COUNT(AJ6:AM6)=4,"",IF(COUNT(AQ6:AS6)&gt;0,"","x")))</f>
        <v/>
      </c>
      <c r="AQ6" s="50"/>
      <c r="AR6" s="50"/>
      <c r="AS6" s="53"/>
      <c r="AT6" s="26"/>
      <c r="AU6" s="28" t="str">
        <f>IF(COUNT(AQ6:AR6)&gt;0,SUM(AQ6:AR6),IF(AS6="","",ROUND((50*AS6-5)/6,2)))</f>
        <v/>
      </c>
      <c r="AV6" s="28" t="str">
        <f>IF(AU6="","",ROUND((12*AU6+10)/30,2))</f>
        <v/>
      </c>
      <c r="AW6" s="30" t="str">
        <f>IF(AU6="","",ROUND((6*AU6+5)/50,3))</f>
        <v/>
      </c>
      <c r="AY6" s="28">
        <f>IF(AJ6="",AU6,AJ6)</f>
        <v>2.52</v>
      </c>
      <c r="AZ6" s="28">
        <f>IF(AK6="",AV6,AK6)</f>
        <v>1</v>
      </c>
      <c r="BA6" s="55">
        <f>IF(AL6="",AW6,AL6)</f>
        <v>0.38700000000000001</v>
      </c>
      <c r="BC6" s="1" t="s">
        <v>59</v>
      </c>
      <c r="BD6" s="8">
        <v>11</v>
      </c>
      <c r="BE6" s="54">
        <v>111</v>
      </c>
      <c r="BF6" s="1" t="s">
        <v>17</v>
      </c>
      <c r="BG6" s="1" t="s">
        <v>82</v>
      </c>
      <c r="BH6" s="25">
        <f>IF(AY6="","",ROUND(BH$1*AY6,0))</f>
        <v>76</v>
      </c>
      <c r="BI6" s="25">
        <f t="shared" ref="BI6:BJ6" si="2">IF(AZ6="","",ROUND(BI$1*AZ6,0))</f>
        <v>30</v>
      </c>
      <c r="BJ6" s="25">
        <f t="shared" si="2"/>
        <v>19</v>
      </c>
      <c r="BK6" s="25">
        <f>IF(AY6="","",ROUND(BK$1*AY6,0))</f>
        <v>43</v>
      </c>
      <c r="BL6" s="3">
        <v>1</v>
      </c>
      <c r="BM6" s="25">
        <f>IF(BL6&gt;BM$4,"",100*BE6+BL6)</f>
        <v>11101</v>
      </c>
      <c r="BN6" s="25">
        <f>IF(BM6="","",SMALL(BM$6:BM$105,BL6))</f>
        <v>11101</v>
      </c>
      <c r="BO6" s="25">
        <f>IF(BN6="","",INT(BN6/100))</f>
        <v>111</v>
      </c>
      <c r="BP6" s="25">
        <f>IF(BN6="","",BN6-100*BO6)</f>
        <v>1</v>
      </c>
      <c r="BR6" s="25" t="str" cm="1">
        <f t="array" ref="BR6">IF($BP6="","",IF(INDEX(BC$6:BC$105,$BP6,1)="","",INDEX(BC$6:BC$105,$BP6,1)))</f>
        <v>'t Pumpke 1</v>
      </c>
      <c r="BS6" s="25" cm="1">
        <f t="array" ref="BS6">IF($BP6="","",IF(INDEX(BD$6:BD$105,$BP6,1)="","",INDEX(BD$6:BD$105,$BP6,1)))</f>
        <v>11</v>
      </c>
      <c r="BT6" s="25" cm="1">
        <f t="array" ref="BT6">IF($BP6="","",IF(INDEX(BE$6:BE$105,$BP6,1)="","",INDEX(BE$6:BE$105,$BP6,1)))</f>
        <v>111</v>
      </c>
      <c r="BU6" s="25" t="str" cm="1">
        <f t="array" ref="BU6">IF($BP6="","",IF(INDEX(BF$6:BF$105,$BP6,1)="","",INDEX(BF$6:BF$105,$BP6,1)))</f>
        <v>Ben v. Aken</v>
      </c>
      <c r="BV6" s="25" t="str" cm="1">
        <f t="array" ref="BV6">IF($BP6="","",IF(INDEX(BG$6:BG$105,$BP6,1)="","",INDEX(BG$6:BG$105,$BP6,1)))</f>
        <v>L</v>
      </c>
      <c r="BW6" s="25" cm="1">
        <f t="array" ref="BW6">IF($BP6="","",IF(INDEX(BH$6:BH$105,$BP6,1)="","",INDEX(BH$6:BH$105,$BP6,1)))</f>
        <v>76</v>
      </c>
      <c r="BX6" s="25" cm="1">
        <f t="array" ref="BX6">IF($BP6="","",IF(INDEX(BI$6:BI$105,$BP6,1)="","",INDEX(BI$6:BI$105,$BP6,1)))</f>
        <v>30</v>
      </c>
      <c r="BY6" s="25" cm="1">
        <f t="array" ref="BY6">IF($BP6="","",IF(INDEX(BJ$6:BJ$105,$BP6,1)="","",INDEX(BJ$6:BJ$105,$BP6,1)))</f>
        <v>19</v>
      </c>
      <c r="BZ6" s="25" cm="1">
        <f t="array" ref="BZ6">IF($BP6="","",IF(INDEX(BK$6:BK$105,$BP6,1)="","",INDEX(BK$6:BK$105,$BP6,1)))</f>
        <v>43</v>
      </c>
      <c r="CB6" s="25" t="str">
        <f>IF(BU6="","",BU6)</f>
        <v>Ben v. Aken</v>
      </c>
      <c r="CC6" s="25">
        <f>IF($CB6="","",VLOOKUP($CB6,$AE$6:$AM$105,CC$1,FALSE))</f>
        <v>3</v>
      </c>
      <c r="CD6" s="28">
        <f t="shared" ref="CD6:CJ21" si="3">IF($CB6="","",VLOOKUP($CB6,$AE$6:$AM$105,CD$1,FALSE))</f>
        <v>2.52</v>
      </c>
      <c r="CE6" s="25">
        <f t="shared" si="3"/>
        <v>3</v>
      </c>
      <c r="CF6" s="28">
        <f t="shared" si="3"/>
        <v>1</v>
      </c>
      <c r="CG6" s="25">
        <f t="shared" si="3"/>
        <v>2</v>
      </c>
      <c r="CH6" s="30">
        <f t="shared" si="3"/>
        <v>0.38700000000000001</v>
      </c>
      <c r="CI6" s="25">
        <f t="shared" si="3"/>
        <v>1</v>
      </c>
      <c r="CJ6" s="28">
        <f t="shared" si="3"/>
        <v>0.85</v>
      </c>
    </row>
    <row r="7" spans="1:88" x14ac:dyDescent="0.2">
      <c r="A7" s="19">
        <v>1102</v>
      </c>
      <c r="B7" s="19" t="s">
        <v>82</v>
      </c>
      <c r="C7" s="17">
        <v>42</v>
      </c>
      <c r="D7" s="20" t="s">
        <v>36</v>
      </c>
      <c r="E7" s="21">
        <v>1</v>
      </c>
      <c r="F7" s="22">
        <v>2.42</v>
      </c>
      <c r="G7" s="17">
        <v>9</v>
      </c>
      <c r="I7" s="22">
        <v>1.73</v>
      </c>
      <c r="J7" s="17">
        <v>12</v>
      </c>
      <c r="L7" s="23">
        <v>0.53600000000000003</v>
      </c>
      <c r="M7" s="17">
        <v>16</v>
      </c>
      <c r="O7" s="22">
        <v>1.29</v>
      </c>
      <c r="P7" s="17">
        <v>5</v>
      </c>
      <c r="R7" s="4"/>
      <c r="S7" s="4" t="s">
        <v>0</v>
      </c>
      <c r="T7" s="5" t="s">
        <v>0</v>
      </c>
      <c r="U7" s="5">
        <v>112</v>
      </c>
      <c r="V7" s="4" t="s">
        <v>18</v>
      </c>
      <c r="W7" s="5" t="s">
        <v>0</v>
      </c>
      <c r="X7" s="4">
        <v>64</v>
      </c>
      <c r="Y7" s="4">
        <v>35</v>
      </c>
      <c r="Z7" s="4">
        <v>18</v>
      </c>
      <c r="AA7" s="4">
        <v>36</v>
      </c>
      <c r="AB7" s="57"/>
      <c r="AD7" s="25">
        <f t="shared" ref="AD7:AD70" si="4">IF(V7="","",COUNTIF(D$6:D$105,V7))</f>
        <v>1</v>
      </c>
      <c r="AE7" s="25" t="str">
        <f t="shared" ref="AE7:AE70" si="5">IF(V7="","",V7)</f>
        <v>Toon Frencken</v>
      </c>
      <c r="AF7" s="25">
        <f t="shared" si="1"/>
        <v>2</v>
      </c>
      <c r="AG7" s="25">
        <f t="shared" si="1"/>
        <v>2</v>
      </c>
      <c r="AH7" s="25">
        <f t="shared" si="1"/>
        <v>3</v>
      </c>
      <c r="AI7" s="25">
        <f t="shared" si="1"/>
        <v>2</v>
      </c>
      <c r="AJ7" s="28">
        <f>IF(AF7=0,"",VLOOKUP($AE7,$D$6:$P106,AJ$1,FALSE))</f>
        <v>3.05</v>
      </c>
      <c r="AK7" s="28">
        <f>IF(AG7=0,"",VLOOKUP($AE7,$D$6:$P106,AK$1,FALSE))</f>
        <v>1.19</v>
      </c>
      <c r="AL7" s="30">
        <f>IF(AH7=0,"",VLOOKUP($AE7,$D$6:$P106,AL$1,FALSE))</f>
        <v>0.34499999999999997</v>
      </c>
      <c r="AM7" s="28">
        <f>IF(AI7=0,"",VLOOKUP($AE7,$D$6:$P106,AM$1,FALSE))</f>
        <v>1.19</v>
      </c>
      <c r="AO7" s="49" t="str">
        <f t="shared" ref="AO7:AO70" si="6">IF(AE7="","",IF(COUNT(AJ7:AM7)=4,"",IF(COUNT(AQ7:AS7)&gt;0,"","x")))</f>
        <v/>
      </c>
      <c r="AQ7" s="50"/>
      <c r="AR7" s="50"/>
      <c r="AS7" s="53"/>
      <c r="AT7" s="26"/>
      <c r="AU7" s="28" t="str">
        <f t="shared" ref="AU7:AU64" si="7">IF(COUNT(AQ7:AR7)&gt;0,SUM(AQ7:AR7),IF(AS7="","",ROUND((50*AS7-5)/6,2)))</f>
        <v/>
      </c>
      <c r="AV7" s="28" t="str">
        <f t="shared" ref="AV7:AV70" si="8">IF(AU7="","",ROUND((12*AU7+10)/30,2))</f>
        <v/>
      </c>
      <c r="AW7" s="30" t="str">
        <f t="shared" ref="AW7:AW64" si="9">IF(AU7="","",ROUND((6*AU7+5)/50,3))</f>
        <v/>
      </c>
      <c r="AY7" s="28">
        <f t="shared" ref="AY7:AY64" si="10">IF(AJ7="",AU7,AJ7)</f>
        <v>3.05</v>
      </c>
      <c r="AZ7" s="28">
        <f t="shared" ref="AZ7:AZ64" si="11">IF(AK7="",AV7,AK7)</f>
        <v>1.19</v>
      </c>
      <c r="BA7" s="55">
        <f t="shared" ref="BA7:BA64" si="12">IF(AL7="",AW7,AL7)</f>
        <v>0.34499999999999997</v>
      </c>
      <c r="BC7" s="1" t="s">
        <v>0</v>
      </c>
      <c r="BD7" s="5" t="s">
        <v>0</v>
      </c>
      <c r="BE7" s="54">
        <v>112</v>
      </c>
      <c r="BF7" s="1" t="s">
        <v>18</v>
      </c>
      <c r="BG7" s="1" t="s">
        <v>0</v>
      </c>
      <c r="BH7" s="25">
        <f t="shared" ref="BH7:BH70" si="13">IF(AY7="","",ROUND(BH$1*AY7,0))</f>
        <v>92</v>
      </c>
      <c r="BI7" s="25">
        <f t="shared" ref="BI7:BI70" si="14">IF(AZ7="","",ROUND(BI$1*AZ7,0))</f>
        <v>36</v>
      </c>
      <c r="BJ7" s="25">
        <f t="shared" ref="BJ7:BJ70" si="15">IF(BA7="","",ROUND(BJ$1*BA7,0))</f>
        <v>17</v>
      </c>
      <c r="BK7" s="25">
        <f t="shared" ref="BK7:BK70" si="16">IF(AY7="","",ROUND(BK$1*AY7,0))</f>
        <v>52</v>
      </c>
      <c r="BL7" s="3">
        <v>2</v>
      </c>
      <c r="BM7" s="25">
        <f t="shared" ref="BM7:BM70" si="17">IF(BL7&gt;BM$4,"",100*BE7+BL7)</f>
        <v>11202</v>
      </c>
      <c r="BN7" s="25">
        <f t="shared" ref="BN7:BN70" si="18">IF(BM7="","",SMALL(BM$6:BM$105,BL7))</f>
        <v>11202</v>
      </c>
      <c r="BO7" s="25">
        <f t="shared" ref="BO7:BO70" si="19">IF(BN7="","",INT(BN7/100))</f>
        <v>112</v>
      </c>
      <c r="BP7" s="25">
        <f t="shared" ref="BP7:BP70" si="20">IF(BN7="","",BN7-100*BO7)</f>
        <v>2</v>
      </c>
      <c r="BR7" s="25" t="str" cm="1">
        <f t="array" ref="BR7">IF($BP7="","",IF(INDEX(BC$6:BC$105,$BP7,1)="","",INDEX(BC$6:BC$105,$BP7,1)))</f>
        <v/>
      </c>
      <c r="BS7" s="25" t="str" cm="1">
        <f t="array" ref="BS7">IF($BP7="","",IF(INDEX(BD$6:BD$105,$BP7,1)="","",INDEX(BD$6:BD$105,$BP7,1)))</f>
        <v/>
      </c>
      <c r="BT7" s="25" cm="1">
        <f t="array" ref="BT7">IF($BP7="","",IF(INDEX(BE$6:BE$105,$BP7,1)="","",INDEX(BE$6:BE$105,$BP7,1)))</f>
        <v>112</v>
      </c>
      <c r="BU7" s="25" t="str" cm="1">
        <f t="array" ref="BU7">IF($BP7="","",IF(INDEX(BF$6:BF$105,$BP7,1)="","",INDEX(BF$6:BF$105,$BP7,1)))</f>
        <v>Toon Frencken</v>
      </c>
      <c r="BV7" s="25" t="str" cm="1">
        <f t="array" ref="BV7">IF($BP7="","",IF(INDEX(BG$6:BG$105,$BP7,1)="","",INDEX(BG$6:BG$105,$BP7,1)))</f>
        <v/>
      </c>
      <c r="BW7" s="25" cm="1">
        <f t="array" ref="BW7">IF($BP7="","",IF(INDEX(BH$6:BH$105,$BP7,1)="","",INDEX(BH$6:BH$105,$BP7,1)))</f>
        <v>92</v>
      </c>
      <c r="BX7" s="25" cm="1">
        <f t="array" ref="BX7">IF($BP7="","",IF(INDEX(BI$6:BI$105,$BP7,1)="","",INDEX(BI$6:BI$105,$BP7,1)))</f>
        <v>36</v>
      </c>
      <c r="BY7" s="25" cm="1">
        <f t="array" ref="BY7">IF($BP7="","",IF(INDEX(BJ$6:BJ$105,$BP7,1)="","",INDEX(BJ$6:BJ$105,$BP7,1)))</f>
        <v>17</v>
      </c>
      <c r="BZ7" s="25" cm="1">
        <f t="array" ref="BZ7">IF($BP7="","",IF(INDEX(BK$6:BK$105,$BP7,1)="","",INDEX(BK$6:BK$105,$BP7,1)))</f>
        <v>52</v>
      </c>
      <c r="CB7" s="25" t="str">
        <f t="shared" ref="CB7:CB70" si="21">IF(BU7="","",BU7)</f>
        <v>Toon Frencken</v>
      </c>
      <c r="CC7" s="25">
        <f t="shared" ref="CC7:CJ38" si="22">IF($CB7="","",VLOOKUP($CB7,$AE$6:$AM$105,CC$1,FALSE))</f>
        <v>2</v>
      </c>
      <c r="CD7" s="28">
        <f t="shared" si="3"/>
        <v>3.05</v>
      </c>
      <c r="CE7" s="25">
        <f t="shared" si="3"/>
        <v>2</v>
      </c>
      <c r="CF7" s="28">
        <f t="shared" si="3"/>
        <v>1.19</v>
      </c>
      <c r="CG7" s="25">
        <f t="shared" si="3"/>
        <v>3</v>
      </c>
      <c r="CH7" s="30">
        <f t="shared" si="3"/>
        <v>0.34499999999999997</v>
      </c>
      <c r="CI7" s="25">
        <f t="shared" si="3"/>
        <v>2</v>
      </c>
      <c r="CJ7" s="28">
        <f t="shared" si="3"/>
        <v>1.19</v>
      </c>
    </row>
    <row r="8" spans="1:88" x14ac:dyDescent="0.2">
      <c r="A8" s="19">
        <v>1104</v>
      </c>
      <c r="B8" s="19"/>
      <c r="C8" s="17">
        <v>28</v>
      </c>
      <c r="D8" s="20" t="s">
        <v>38</v>
      </c>
      <c r="E8" s="21">
        <v>1</v>
      </c>
      <c r="F8" s="22">
        <v>0.98</v>
      </c>
      <c r="G8" s="17">
        <v>13</v>
      </c>
      <c r="I8" s="22">
        <v>0.56000000000000005</v>
      </c>
      <c r="J8" s="17">
        <v>6</v>
      </c>
      <c r="L8" s="23">
        <v>0.14499999999999999</v>
      </c>
      <c r="M8" s="17">
        <v>3</v>
      </c>
      <c r="O8" s="22">
        <v>0.71</v>
      </c>
      <c r="P8" s="17">
        <v>6</v>
      </c>
      <c r="R8" s="4"/>
      <c r="S8" s="4" t="s">
        <v>0</v>
      </c>
      <c r="T8" s="5" t="s">
        <v>0</v>
      </c>
      <c r="U8" s="5">
        <v>113</v>
      </c>
      <c r="V8" s="4" t="s">
        <v>19</v>
      </c>
      <c r="W8" s="5" t="s">
        <v>0</v>
      </c>
      <c r="X8" s="4">
        <v>53</v>
      </c>
      <c r="Y8" s="4">
        <v>31</v>
      </c>
      <c r="Z8" s="4">
        <v>16</v>
      </c>
      <c r="AA8" s="4">
        <v>30</v>
      </c>
      <c r="AB8" s="57"/>
      <c r="AD8" s="25">
        <f t="shared" si="4"/>
        <v>1</v>
      </c>
      <c r="AE8" s="25" t="str">
        <f t="shared" si="5"/>
        <v>Daniël Jacobs</v>
      </c>
      <c r="AF8" s="25">
        <f t="shared" si="1"/>
        <v>2</v>
      </c>
      <c r="AG8" s="25">
        <f t="shared" si="1"/>
        <v>2</v>
      </c>
      <c r="AH8" s="25">
        <f t="shared" si="1"/>
        <v>2</v>
      </c>
      <c r="AI8" s="25">
        <f t="shared" si="1"/>
        <v>1</v>
      </c>
      <c r="AJ8" s="28">
        <f>IF(AF8=0,"",VLOOKUP($AE8,$D$6:$P107,AJ$1,FALSE))</f>
        <v>1.86</v>
      </c>
      <c r="AK8" s="28">
        <f>IF(AG8=0,"",VLOOKUP($AE8,$D$6:$P107,AK$1,FALSE))</f>
        <v>1.1499999999999999</v>
      </c>
      <c r="AL8" s="30">
        <f>IF(AH8=0,"",VLOOKUP($AE8,$D$6:$P107,AL$1,FALSE))</f>
        <v>0.26100000000000001</v>
      </c>
      <c r="AM8" s="28">
        <f>IF(AI8=0,"",VLOOKUP($AE8,$D$6:$P107,AM$1,FALSE))</f>
        <v>1.67</v>
      </c>
      <c r="AO8" s="49" t="str">
        <f t="shared" si="6"/>
        <v/>
      </c>
      <c r="AQ8" s="50"/>
      <c r="AR8" s="50"/>
      <c r="AS8" s="53"/>
      <c r="AT8" s="26"/>
      <c r="AU8" s="28" t="str">
        <f t="shared" si="7"/>
        <v/>
      </c>
      <c r="AV8" s="28" t="str">
        <f t="shared" si="8"/>
        <v/>
      </c>
      <c r="AW8" s="30" t="str">
        <f t="shared" si="9"/>
        <v/>
      </c>
      <c r="AY8" s="28">
        <f t="shared" si="10"/>
        <v>1.86</v>
      </c>
      <c r="AZ8" s="28">
        <f t="shared" si="11"/>
        <v>1.1499999999999999</v>
      </c>
      <c r="BA8" s="55">
        <f t="shared" si="12"/>
        <v>0.26100000000000001</v>
      </c>
      <c r="BC8" s="1" t="s">
        <v>0</v>
      </c>
      <c r="BD8" s="5" t="s">
        <v>0</v>
      </c>
      <c r="BE8" s="54">
        <v>113</v>
      </c>
      <c r="BF8" s="1" t="s">
        <v>19</v>
      </c>
      <c r="BG8" s="1" t="s">
        <v>0</v>
      </c>
      <c r="BH8" s="25">
        <f t="shared" si="13"/>
        <v>56</v>
      </c>
      <c r="BI8" s="25">
        <f t="shared" si="14"/>
        <v>35</v>
      </c>
      <c r="BJ8" s="25">
        <f t="shared" si="15"/>
        <v>13</v>
      </c>
      <c r="BK8" s="25">
        <f t="shared" si="16"/>
        <v>32</v>
      </c>
      <c r="BL8" s="3">
        <v>3</v>
      </c>
      <c r="BM8" s="25">
        <f t="shared" si="17"/>
        <v>11303</v>
      </c>
      <c r="BN8" s="25">
        <f t="shared" si="18"/>
        <v>11303</v>
      </c>
      <c r="BO8" s="25">
        <f t="shared" si="19"/>
        <v>113</v>
      </c>
      <c r="BP8" s="25">
        <f t="shared" si="20"/>
        <v>3</v>
      </c>
      <c r="BR8" s="25" t="str" cm="1">
        <f t="array" ref="BR8">IF($BP8="","",IF(INDEX(BC$6:BC$105,$BP8,1)="","",INDEX(BC$6:BC$105,$BP8,1)))</f>
        <v/>
      </c>
      <c r="BS8" s="25" t="str" cm="1">
        <f t="array" ref="BS8">IF($BP8="","",IF(INDEX(BD$6:BD$105,$BP8,1)="","",INDEX(BD$6:BD$105,$BP8,1)))</f>
        <v/>
      </c>
      <c r="BT8" s="25" cm="1">
        <f t="array" ref="BT8">IF($BP8="","",IF(INDEX(BE$6:BE$105,$BP8,1)="","",INDEX(BE$6:BE$105,$BP8,1)))</f>
        <v>113</v>
      </c>
      <c r="BU8" s="25" t="str" cm="1">
        <f t="array" ref="BU8">IF($BP8="","",IF(INDEX(BF$6:BF$105,$BP8,1)="","",INDEX(BF$6:BF$105,$BP8,1)))</f>
        <v>Daniël Jacobs</v>
      </c>
      <c r="BV8" s="25" t="str" cm="1">
        <f t="array" ref="BV8">IF($BP8="","",IF(INDEX(BG$6:BG$105,$BP8,1)="","",INDEX(BG$6:BG$105,$BP8,1)))</f>
        <v/>
      </c>
      <c r="BW8" s="25" cm="1">
        <f t="array" ref="BW8">IF($BP8="","",IF(INDEX(BH$6:BH$105,$BP8,1)="","",INDEX(BH$6:BH$105,$BP8,1)))</f>
        <v>56</v>
      </c>
      <c r="BX8" s="25" cm="1">
        <f t="array" ref="BX8">IF($BP8="","",IF(INDEX(BI$6:BI$105,$BP8,1)="","",INDEX(BI$6:BI$105,$BP8,1)))</f>
        <v>35</v>
      </c>
      <c r="BY8" s="25" cm="1">
        <f t="array" ref="BY8">IF($BP8="","",IF(INDEX(BJ$6:BJ$105,$BP8,1)="","",INDEX(BJ$6:BJ$105,$BP8,1)))</f>
        <v>13</v>
      </c>
      <c r="BZ8" s="25" cm="1">
        <f t="array" ref="BZ8">IF($BP8="","",IF(INDEX(BK$6:BK$105,$BP8,1)="","",INDEX(BK$6:BK$105,$BP8,1)))</f>
        <v>32</v>
      </c>
      <c r="CB8" s="25" t="str">
        <f t="shared" si="21"/>
        <v>Daniël Jacobs</v>
      </c>
      <c r="CC8" s="25">
        <f t="shared" si="22"/>
        <v>2</v>
      </c>
      <c r="CD8" s="28">
        <f t="shared" si="3"/>
        <v>1.86</v>
      </c>
      <c r="CE8" s="25">
        <f t="shared" si="3"/>
        <v>2</v>
      </c>
      <c r="CF8" s="28">
        <f t="shared" si="3"/>
        <v>1.1499999999999999</v>
      </c>
      <c r="CG8" s="25">
        <f t="shared" si="3"/>
        <v>2</v>
      </c>
      <c r="CH8" s="30">
        <f t="shared" si="3"/>
        <v>0.26100000000000001</v>
      </c>
      <c r="CI8" s="25">
        <f t="shared" si="3"/>
        <v>1</v>
      </c>
      <c r="CJ8" s="28">
        <f t="shared" si="3"/>
        <v>1.67</v>
      </c>
    </row>
    <row r="9" spans="1:88" x14ac:dyDescent="0.2">
      <c r="A9" s="19">
        <v>1201</v>
      </c>
      <c r="B9" s="19"/>
      <c r="C9" s="17">
        <v>31</v>
      </c>
      <c r="D9" s="20" t="s">
        <v>42</v>
      </c>
      <c r="E9" s="21">
        <v>1</v>
      </c>
      <c r="F9" s="22">
        <v>1.41</v>
      </c>
      <c r="G9" s="17">
        <v>8</v>
      </c>
      <c r="I9" s="22">
        <v>0.97</v>
      </c>
      <c r="J9" s="17">
        <v>8</v>
      </c>
      <c r="L9" s="23">
        <v>0.36599999999999999</v>
      </c>
      <c r="M9" s="17">
        <v>11</v>
      </c>
      <c r="O9" s="22">
        <v>1.05</v>
      </c>
      <c r="P9" s="17">
        <v>4</v>
      </c>
      <c r="R9" s="4"/>
      <c r="S9" s="4" t="s">
        <v>0</v>
      </c>
      <c r="T9" s="5" t="s">
        <v>0</v>
      </c>
      <c r="U9" s="5">
        <v>114</v>
      </c>
      <c r="V9" s="4" t="s">
        <v>20</v>
      </c>
      <c r="W9" s="5" t="s">
        <v>0</v>
      </c>
      <c r="X9" s="4">
        <v>34</v>
      </c>
      <c r="Y9" s="4">
        <v>24</v>
      </c>
      <c r="Z9" s="4">
        <v>12</v>
      </c>
      <c r="AA9" s="4">
        <v>19</v>
      </c>
      <c r="AB9" s="57"/>
      <c r="AD9" s="25">
        <f t="shared" si="4"/>
        <v>1</v>
      </c>
      <c r="AE9" s="25" t="str">
        <f t="shared" si="5"/>
        <v>Maikel Steegh</v>
      </c>
      <c r="AF9" s="25">
        <f t="shared" si="1"/>
        <v>1</v>
      </c>
      <c r="AG9" s="25">
        <f t="shared" si="1"/>
        <v>1</v>
      </c>
      <c r="AH9" s="25">
        <f t="shared" si="1"/>
        <v>1</v>
      </c>
      <c r="AI9" s="25">
        <f t="shared" si="1"/>
        <v>4</v>
      </c>
      <c r="AJ9" s="28">
        <f>IF(AF9=0,"",VLOOKUP($AE9,$D$6:$P108,AJ$1,FALSE))</f>
        <v>1.17</v>
      </c>
      <c r="AK9" s="28">
        <f>IF(AG9=0,"",VLOOKUP($AE9,$D$6:$P108,AK$1,FALSE))</f>
        <v>0.92</v>
      </c>
      <c r="AL9" s="30">
        <f>IF(AH9=0,"",VLOOKUP($AE9,$D$6:$P108,AL$1,FALSE))</f>
        <v>0.19</v>
      </c>
      <c r="AM9" s="28">
        <f>IF(AI9=0,"",VLOOKUP($AE9,$D$6:$P108,AM$1,FALSE))</f>
        <v>0.71</v>
      </c>
      <c r="AO9" s="49" t="str">
        <f t="shared" si="6"/>
        <v/>
      </c>
      <c r="AQ9" s="50"/>
      <c r="AR9" s="50"/>
      <c r="AS9" s="53"/>
      <c r="AT9" s="26"/>
      <c r="AU9" s="28" t="str">
        <f t="shared" si="7"/>
        <v/>
      </c>
      <c r="AV9" s="28" t="str">
        <f t="shared" si="8"/>
        <v/>
      </c>
      <c r="AW9" s="30" t="str">
        <f t="shared" si="9"/>
        <v/>
      </c>
      <c r="AY9" s="28">
        <f t="shared" si="10"/>
        <v>1.17</v>
      </c>
      <c r="AZ9" s="28">
        <f t="shared" si="11"/>
        <v>0.92</v>
      </c>
      <c r="BA9" s="55">
        <f t="shared" si="12"/>
        <v>0.19</v>
      </c>
      <c r="BC9" s="1" t="s">
        <v>0</v>
      </c>
      <c r="BD9" s="5" t="s">
        <v>0</v>
      </c>
      <c r="BE9" s="54">
        <v>114</v>
      </c>
      <c r="BF9" s="1" t="s">
        <v>20</v>
      </c>
      <c r="BG9" s="1" t="s">
        <v>0</v>
      </c>
      <c r="BH9" s="25">
        <f t="shared" si="13"/>
        <v>35</v>
      </c>
      <c r="BI9" s="25">
        <f t="shared" si="14"/>
        <v>28</v>
      </c>
      <c r="BJ9" s="25">
        <f t="shared" si="15"/>
        <v>10</v>
      </c>
      <c r="BK9" s="25">
        <f t="shared" si="16"/>
        <v>20</v>
      </c>
      <c r="BL9" s="3">
        <v>4</v>
      </c>
      <c r="BM9" s="25">
        <f t="shared" si="17"/>
        <v>11404</v>
      </c>
      <c r="BN9" s="25">
        <f t="shared" si="18"/>
        <v>11404</v>
      </c>
      <c r="BO9" s="25">
        <f t="shared" si="19"/>
        <v>114</v>
      </c>
      <c r="BP9" s="25">
        <f t="shared" si="20"/>
        <v>4</v>
      </c>
      <c r="BR9" s="25" t="str" cm="1">
        <f t="array" ref="BR9">IF($BP9="","",IF(INDEX(BC$6:BC$105,$BP9,1)="","",INDEX(BC$6:BC$105,$BP9,1)))</f>
        <v/>
      </c>
      <c r="BS9" s="25" t="str" cm="1">
        <f t="array" ref="BS9">IF($BP9="","",IF(INDEX(BD$6:BD$105,$BP9,1)="","",INDEX(BD$6:BD$105,$BP9,1)))</f>
        <v/>
      </c>
      <c r="BT9" s="25" cm="1">
        <f t="array" ref="BT9">IF($BP9="","",IF(INDEX(BE$6:BE$105,$BP9,1)="","",INDEX(BE$6:BE$105,$BP9,1)))</f>
        <v>114</v>
      </c>
      <c r="BU9" s="25" t="str" cm="1">
        <f t="array" ref="BU9">IF($BP9="","",IF(INDEX(BF$6:BF$105,$BP9,1)="","",INDEX(BF$6:BF$105,$BP9,1)))</f>
        <v>Maikel Steegh</v>
      </c>
      <c r="BV9" s="25" t="str" cm="1">
        <f t="array" ref="BV9">IF($BP9="","",IF(INDEX(BG$6:BG$105,$BP9,1)="","",INDEX(BG$6:BG$105,$BP9,1)))</f>
        <v/>
      </c>
      <c r="BW9" s="25" cm="1">
        <f t="array" ref="BW9">IF($BP9="","",IF(INDEX(BH$6:BH$105,$BP9,1)="","",INDEX(BH$6:BH$105,$BP9,1)))</f>
        <v>35</v>
      </c>
      <c r="BX9" s="25" cm="1">
        <f t="array" ref="BX9">IF($BP9="","",IF(INDEX(BI$6:BI$105,$BP9,1)="","",INDEX(BI$6:BI$105,$BP9,1)))</f>
        <v>28</v>
      </c>
      <c r="BY9" s="25" cm="1">
        <f t="array" ref="BY9">IF($BP9="","",IF(INDEX(BJ$6:BJ$105,$BP9,1)="","",INDEX(BJ$6:BJ$105,$BP9,1)))</f>
        <v>10</v>
      </c>
      <c r="BZ9" s="25" cm="1">
        <f t="array" ref="BZ9">IF($BP9="","",IF(INDEX(BK$6:BK$105,$BP9,1)="","",INDEX(BK$6:BK$105,$BP9,1)))</f>
        <v>20</v>
      </c>
      <c r="CB9" s="25" t="str">
        <f t="shared" si="21"/>
        <v>Maikel Steegh</v>
      </c>
      <c r="CC9" s="25">
        <f t="shared" si="22"/>
        <v>1</v>
      </c>
      <c r="CD9" s="28">
        <f t="shared" si="3"/>
        <v>1.17</v>
      </c>
      <c r="CE9" s="25">
        <f t="shared" si="3"/>
        <v>1</v>
      </c>
      <c r="CF9" s="28">
        <f t="shared" si="3"/>
        <v>0.92</v>
      </c>
      <c r="CG9" s="25">
        <f t="shared" si="3"/>
        <v>1</v>
      </c>
      <c r="CH9" s="30">
        <f t="shared" si="3"/>
        <v>0.19</v>
      </c>
      <c r="CI9" s="25">
        <f t="shared" si="3"/>
        <v>4</v>
      </c>
      <c r="CJ9" s="28">
        <f t="shared" si="3"/>
        <v>0.71</v>
      </c>
    </row>
    <row r="10" spans="1:88" x14ac:dyDescent="0.2">
      <c r="A10" s="19">
        <v>1202</v>
      </c>
      <c r="B10" s="19"/>
      <c r="C10" s="17">
        <v>38</v>
      </c>
      <c r="D10" s="20" t="s">
        <v>41</v>
      </c>
      <c r="E10" s="21">
        <v>1</v>
      </c>
      <c r="F10" s="22">
        <v>1.38</v>
      </c>
      <c r="G10" s="17">
        <v>7</v>
      </c>
      <c r="I10" s="22">
        <v>0.96</v>
      </c>
      <c r="J10" s="17">
        <v>15</v>
      </c>
      <c r="L10" s="23">
        <v>0.28399999999999997</v>
      </c>
      <c r="M10" s="17">
        <v>10</v>
      </c>
      <c r="O10" s="22">
        <v>0.83</v>
      </c>
      <c r="P10" s="17">
        <v>6</v>
      </c>
      <c r="R10" s="4"/>
      <c r="S10" s="4" t="s">
        <v>60</v>
      </c>
      <c r="T10" s="5">
        <v>21</v>
      </c>
      <c r="U10" s="5">
        <v>211</v>
      </c>
      <c r="V10" s="4" t="s">
        <v>1</v>
      </c>
      <c r="W10" s="5" t="s">
        <v>0</v>
      </c>
      <c r="X10" s="4">
        <v>35</v>
      </c>
      <c r="Y10" s="4">
        <v>23</v>
      </c>
      <c r="Z10" s="4">
        <v>21</v>
      </c>
      <c r="AA10" s="4">
        <v>20</v>
      </c>
      <c r="AB10" s="57"/>
      <c r="AD10" s="25">
        <f t="shared" si="4"/>
        <v>1</v>
      </c>
      <c r="AE10" s="25" t="str">
        <f t="shared" si="5"/>
        <v>Tony Erkens</v>
      </c>
      <c r="AF10" s="25">
        <f t="shared" si="1"/>
        <v>10</v>
      </c>
      <c r="AG10" s="25">
        <f t="shared" si="1"/>
        <v>15</v>
      </c>
      <c r="AH10" s="25">
        <f t="shared" si="1"/>
        <v>14</v>
      </c>
      <c r="AI10" s="25">
        <f t="shared" si="1"/>
        <v>1</v>
      </c>
      <c r="AJ10" s="28">
        <f>IF(AF10=0,"",VLOOKUP($AE10,$D$6:$P109,AJ$1,FALSE))</f>
        <v>1.18</v>
      </c>
      <c r="AK10" s="28">
        <f>IF(AG10=0,"",VLOOKUP($AE10,$D$6:$P109,AK$1,FALSE))</f>
        <v>0.84</v>
      </c>
      <c r="AL10" s="30">
        <f>IF(AH10=0,"",VLOOKUP($AE10,$D$6:$P109,AL$1,FALSE))</f>
        <v>0.41599999999999998</v>
      </c>
      <c r="AM10" s="28">
        <f>IF(AI10=0,"",VLOOKUP($AE10,$D$6:$P109,AM$1,FALSE))</f>
        <v>0.77</v>
      </c>
      <c r="AO10" s="49" t="str">
        <f t="shared" si="6"/>
        <v/>
      </c>
      <c r="AQ10" s="50"/>
      <c r="AR10" s="50"/>
      <c r="AS10" s="53"/>
      <c r="AT10" s="26"/>
      <c r="AU10" s="28" t="str">
        <f t="shared" si="7"/>
        <v/>
      </c>
      <c r="AV10" s="28" t="str">
        <f t="shared" si="8"/>
        <v/>
      </c>
      <c r="AW10" s="30" t="str">
        <f t="shared" si="9"/>
        <v/>
      </c>
      <c r="AY10" s="28">
        <f t="shared" si="10"/>
        <v>1.18</v>
      </c>
      <c r="AZ10" s="28">
        <f t="shared" si="11"/>
        <v>0.84</v>
      </c>
      <c r="BA10" s="55">
        <f t="shared" si="12"/>
        <v>0.41599999999999998</v>
      </c>
      <c r="BC10" s="1" t="s">
        <v>60</v>
      </c>
      <c r="BD10" s="5">
        <v>21</v>
      </c>
      <c r="BE10" s="54">
        <v>211</v>
      </c>
      <c r="BF10" s="1" t="s">
        <v>1</v>
      </c>
      <c r="BG10" s="1" t="s">
        <v>0</v>
      </c>
      <c r="BH10" s="25">
        <f t="shared" si="13"/>
        <v>35</v>
      </c>
      <c r="BI10" s="25">
        <f t="shared" si="14"/>
        <v>25</v>
      </c>
      <c r="BJ10" s="25">
        <f t="shared" si="15"/>
        <v>21</v>
      </c>
      <c r="BK10" s="25">
        <f t="shared" si="16"/>
        <v>20</v>
      </c>
      <c r="BL10" s="3">
        <v>5</v>
      </c>
      <c r="BM10" s="25">
        <f t="shared" si="17"/>
        <v>21105</v>
      </c>
      <c r="BN10" s="25">
        <f t="shared" si="18"/>
        <v>21105</v>
      </c>
      <c r="BO10" s="25">
        <f t="shared" si="19"/>
        <v>211</v>
      </c>
      <c r="BP10" s="25">
        <f t="shared" si="20"/>
        <v>5</v>
      </c>
      <c r="BR10" s="25" t="str" cm="1">
        <f t="array" ref="BR10">IF($BP10="","",IF(INDEX(BC$6:BC$105,$BP10,1)="","",INDEX(BC$6:BC$105,$BP10,1)))</f>
        <v>De Sport 1</v>
      </c>
      <c r="BS10" s="25" cm="1">
        <f t="array" ref="BS10">IF($BP10="","",IF(INDEX(BD$6:BD$105,$BP10,1)="","",INDEX(BD$6:BD$105,$BP10,1)))</f>
        <v>21</v>
      </c>
      <c r="BT10" s="25" cm="1">
        <f t="array" ref="BT10">IF($BP10="","",IF(INDEX(BE$6:BE$105,$BP10,1)="","",INDEX(BE$6:BE$105,$BP10,1)))</f>
        <v>211</v>
      </c>
      <c r="BU10" s="25" t="str" cm="1">
        <f t="array" ref="BU10">IF($BP10="","",IF(INDEX(BF$6:BF$105,$BP10,1)="","",INDEX(BF$6:BF$105,$BP10,1)))</f>
        <v>Tony Erkens</v>
      </c>
      <c r="BV10" s="25" t="str" cm="1">
        <f t="array" ref="BV10">IF($BP10="","",IF(INDEX(BG$6:BG$105,$BP10,1)="","",INDEX(BG$6:BG$105,$BP10,1)))</f>
        <v/>
      </c>
      <c r="BW10" s="25" cm="1">
        <f t="array" ref="BW10">IF($BP10="","",IF(INDEX(BH$6:BH$105,$BP10,1)="","",INDEX(BH$6:BH$105,$BP10,1)))</f>
        <v>35</v>
      </c>
      <c r="BX10" s="25" cm="1">
        <f t="array" ref="BX10">IF($BP10="","",IF(INDEX(BI$6:BI$105,$BP10,1)="","",INDEX(BI$6:BI$105,$BP10,1)))</f>
        <v>25</v>
      </c>
      <c r="BY10" s="25" cm="1">
        <f t="array" ref="BY10">IF($BP10="","",IF(INDEX(BJ$6:BJ$105,$BP10,1)="","",INDEX(BJ$6:BJ$105,$BP10,1)))</f>
        <v>21</v>
      </c>
      <c r="BZ10" s="25" cm="1">
        <f t="array" ref="BZ10">IF($BP10="","",IF(INDEX(BK$6:BK$105,$BP10,1)="","",INDEX(BK$6:BK$105,$BP10,1)))</f>
        <v>20</v>
      </c>
      <c r="CB10" s="25" t="str">
        <f t="shared" si="21"/>
        <v>Tony Erkens</v>
      </c>
      <c r="CC10" s="25">
        <f t="shared" si="22"/>
        <v>10</v>
      </c>
      <c r="CD10" s="28">
        <f t="shared" si="3"/>
        <v>1.18</v>
      </c>
      <c r="CE10" s="25">
        <f t="shared" si="3"/>
        <v>15</v>
      </c>
      <c r="CF10" s="28">
        <f t="shared" si="3"/>
        <v>0.84</v>
      </c>
      <c r="CG10" s="25">
        <f t="shared" si="3"/>
        <v>14</v>
      </c>
      <c r="CH10" s="30">
        <f t="shared" si="3"/>
        <v>0.41599999999999998</v>
      </c>
      <c r="CI10" s="25">
        <f t="shared" si="3"/>
        <v>1</v>
      </c>
      <c r="CJ10" s="28">
        <f t="shared" si="3"/>
        <v>0.77</v>
      </c>
    </row>
    <row r="11" spans="1:88" x14ac:dyDescent="0.2">
      <c r="A11" s="19">
        <v>1203</v>
      </c>
      <c r="B11" s="19"/>
      <c r="C11" s="17">
        <v>29</v>
      </c>
      <c r="D11" s="20" t="s">
        <v>43</v>
      </c>
      <c r="E11" s="21">
        <v>1</v>
      </c>
      <c r="F11" s="22">
        <v>1.24</v>
      </c>
      <c r="G11" s="17">
        <v>13</v>
      </c>
      <c r="I11" s="22">
        <v>0.66</v>
      </c>
      <c r="J11" s="17">
        <v>8</v>
      </c>
      <c r="L11" s="23">
        <v>0.215</v>
      </c>
      <c r="M11" s="17">
        <v>6</v>
      </c>
      <c r="O11" s="22">
        <v>0.61</v>
      </c>
      <c r="P11" s="17">
        <v>2</v>
      </c>
      <c r="R11" s="4"/>
      <c r="S11" s="4" t="s">
        <v>0</v>
      </c>
      <c r="T11" s="5" t="s">
        <v>0</v>
      </c>
      <c r="U11" s="5">
        <v>212</v>
      </c>
      <c r="V11" s="4" t="s">
        <v>2</v>
      </c>
      <c r="W11" s="5" t="s">
        <v>0</v>
      </c>
      <c r="X11" s="4">
        <v>68</v>
      </c>
      <c r="Y11" s="4">
        <v>39</v>
      </c>
      <c r="Z11" s="4">
        <v>32</v>
      </c>
      <c r="AA11" s="4">
        <v>38</v>
      </c>
      <c r="AB11" s="57"/>
      <c r="AD11" s="25">
        <f t="shared" si="4"/>
        <v>1</v>
      </c>
      <c r="AE11" s="25" t="str">
        <f t="shared" si="5"/>
        <v>John Hankel</v>
      </c>
      <c r="AF11" s="25">
        <f t="shared" si="1"/>
        <v>15</v>
      </c>
      <c r="AG11" s="25">
        <f t="shared" si="1"/>
        <v>9</v>
      </c>
      <c r="AH11" s="25">
        <f t="shared" si="1"/>
        <v>8</v>
      </c>
      <c r="AI11" s="25">
        <f t="shared" si="1"/>
        <v>9</v>
      </c>
      <c r="AJ11" s="28">
        <f>IF(AF11=0,"",VLOOKUP($AE11,$D$6:$P110,AJ$1,FALSE))</f>
        <v>2.29</v>
      </c>
      <c r="AK11" s="28">
        <f>IF(AG11=0,"",VLOOKUP($AE11,$D$6:$P110,AK$1,FALSE))</f>
        <v>1.3</v>
      </c>
      <c r="AL11" s="30">
        <f>IF(AH11=0,"",VLOOKUP($AE11,$D$6:$P110,AL$1,FALSE))</f>
        <v>0.56299999999999994</v>
      </c>
      <c r="AM11" s="28">
        <f>IF(AI11=0,"",VLOOKUP($AE11,$D$6:$P110,AM$1,FALSE))</f>
        <v>1.59</v>
      </c>
      <c r="AO11" s="49" t="str">
        <f t="shared" si="6"/>
        <v/>
      </c>
      <c r="AQ11" s="50"/>
      <c r="AR11" s="50"/>
      <c r="AS11" s="53"/>
      <c r="AT11" s="26"/>
      <c r="AU11" s="28" t="str">
        <f t="shared" si="7"/>
        <v/>
      </c>
      <c r="AV11" s="28" t="str">
        <f t="shared" si="8"/>
        <v/>
      </c>
      <c r="AW11" s="30" t="str">
        <f t="shared" si="9"/>
        <v/>
      </c>
      <c r="AY11" s="28">
        <f t="shared" si="10"/>
        <v>2.29</v>
      </c>
      <c r="AZ11" s="28">
        <f t="shared" si="11"/>
        <v>1.3</v>
      </c>
      <c r="BA11" s="55">
        <f t="shared" si="12"/>
        <v>0.56299999999999994</v>
      </c>
      <c r="BC11" s="1" t="s">
        <v>0</v>
      </c>
      <c r="BD11" s="5" t="s">
        <v>0</v>
      </c>
      <c r="BE11" s="54">
        <v>212</v>
      </c>
      <c r="BF11" s="1" t="s">
        <v>2</v>
      </c>
      <c r="BG11" s="1" t="s">
        <v>0</v>
      </c>
      <c r="BH11" s="25">
        <f t="shared" si="13"/>
        <v>69</v>
      </c>
      <c r="BI11" s="25">
        <f t="shared" si="14"/>
        <v>39</v>
      </c>
      <c r="BJ11" s="25">
        <f t="shared" si="15"/>
        <v>28</v>
      </c>
      <c r="BK11" s="25">
        <f t="shared" si="16"/>
        <v>39</v>
      </c>
      <c r="BL11" s="3">
        <v>6</v>
      </c>
      <c r="BM11" s="25">
        <f t="shared" si="17"/>
        <v>21206</v>
      </c>
      <c r="BN11" s="25">
        <f t="shared" si="18"/>
        <v>21206</v>
      </c>
      <c r="BO11" s="25">
        <f t="shared" si="19"/>
        <v>212</v>
      </c>
      <c r="BP11" s="25">
        <f t="shared" si="20"/>
        <v>6</v>
      </c>
      <c r="BR11" s="25" t="str" cm="1">
        <f t="array" ref="BR11">IF($BP11="","",IF(INDEX(BC$6:BC$105,$BP11,1)="","",INDEX(BC$6:BC$105,$BP11,1)))</f>
        <v/>
      </c>
      <c r="BS11" s="25" t="str" cm="1">
        <f t="array" ref="BS11">IF($BP11="","",IF(INDEX(BD$6:BD$105,$BP11,1)="","",INDEX(BD$6:BD$105,$BP11,1)))</f>
        <v/>
      </c>
      <c r="BT11" s="25" cm="1">
        <f t="array" ref="BT11">IF($BP11="","",IF(INDEX(BE$6:BE$105,$BP11,1)="","",INDEX(BE$6:BE$105,$BP11,1)))</f>
        <v>212</v>
      </c>
      <c r="BU11" s="25" t="str" cm="1">
        <f t="array" ref="BU11">IF($BP11="","",IF(INDEX(BF$6:BF$105,$BP11,1)="","",INDEX(BF$6:BF$105,$BP11,1)))</f>
        <v>John Hankel</v>
      </c>
      <c r="BV11" s="25" t="str" cm="1">
        <f t="array" ref="BV11">IF($BP11="","",IF(INDEX(BG$6:BG$105,$BP11,1)="","",INDEX(BG$6:BG$105,$BP11,1)))</f>
        <v/>
      </c>
      <c r="BW11" s="25" cm="1">
        <f t="array" ref="BW11">IF($BP11="","",IF(INDEX(BH$6:BH$105,$BP11,1)="","",INDEX(BH$6:BH$105,$BP11,1)))</f>
        <v>69</v>
      </c>
      <c r="BX11" s="25" cm="1">
        <f t="array" ref="BX11">IF($BP11="","",IF(INDEX(BI$6:BI$105,$BP11,1)="","",INDEX(BI$6:BI$105,$BP11,1)))</f>
        <v>39</v>
      </c>
      <c r="BY11" s="25" cm="1">
        <f t="array" ref="BY11">IF($BP11="","",IF(INDEX(BJ$6:BJ$105,$BP11,1)="","",INDEX(BJ$6:BJ$105,$BP11,1)))</f>
        <v>28</v>
      </c>
      <c r="BZ11" s="25" cm="1">
        <f t="array" ref="BZ11">IF($BP11="","",IF(INDEX(BK$6:BK$105,$BP11,1)="","",INDEX(BK$6:BK$105,$BP11,1)))</f>
        <v>39</v>
      </c>
      <c r="CB11" s="25" t="str">
        <f t="shared" si="21"/>
        <v>John Hankel</v>
      </c>
      <c r="CC11" s="25">
        <f t="shared" si="22"/>
        <v>15</v>
      </c>
      <c r="CD11" s="28">
        <f t="shared" si="3"/>
        <v>2.29</v>
      </c>
      <c r="CE11" s="25">
        <f t="shared" si="3"/>
        <v>9</v>
      </c>
      <c r="CF11" s="28">
        <f t="shared" si="3"/>
        <v>1.3</v>
      </c>
      <c r="CG11" s="25">
        <f t="shared" si="3"/>
        <v>8</v>
      </c>
      <c r="CH11" s="30">
        <f t="shared" si="3"/>
        <v>0.56299999999999994</v>
      </c>
      <c r="CI11" s="25">
        <f t="shared" si="3"/>
        <v>9</v>
      </c>
      <c r="CJ11" s="28">
        <f t="shared" si="3"/>
        <v>1.59</v>
      </c>
    </row>
    <row r="12" spans="1:88" x14ac:dyDescent="0.2">
      <c r="A12" s="19">
        <v>1204</v>
      </c>
      <c r="B12" s="19" t="s">
        <v>82</v>
      </c>
      <c r="C12" s="17">
        <v>34</v>
      </c>
      <c r="D12" s="20" t="s">
        <v>40</v>
      </c>
      <c r="E12" s="21">
        <v>1</v>
      </c>
      <c r="F12" s="22">
        <v>1.94</v>
      </c>
      <c r="G12" s="17">
        <v>8</v>
      </c>
      <c r="I12" s="22">
        <v>1.24</v>
      </c>
      <c r="J12" s="17">
        <v>9</v>
      </c>
      <c r="L12" s="23">
        <v>0.377</v>
      </c>
      <c r="M12" s="17">
        <v>8</v>
      </c>
      <c r="O12" s="22">
        <v>1.05</v>
      </c>
      <c r="P12" s="17">
        <v>9</v>
      </c>
      <c r="R12" s="4"/>
      <c r="S12" s="4" t="s">
        <v>0</v>
      </c>
      <c r="T12" s="5" t="s">
        <v>0</v>
      </c>
      <c r="U12" s="5">
        <v>213</v>
      </c>
      <c r="V12" s="4" t="s">
        <v>3</v>
      </c>
      <c r="W12" s="5" t="s">
        <v>82</v>
      </c>
      <c r="X12" s="4">
        <v>73</v>
      </c>
      <c r="Y12" s="4">
        <v>54</v>
      </c>
      <c r="Z12" s="4">
        <v>40</v>
      </c>
      <c r="AA12" s="4">
        <v>41</v>
      </c>
      <c r="AB12" s="57"/>
      <c r="AD12" s="25">
        <f t="shared" si="4"/>
        <v>1</v>
      </c>
      <c r="AE12" s="25" t="str">
        <f t="shared" si="5"/>
        <v>Bjorn Timmermans</v>
      </c>
      <c r="AF12" s="25">
        <f t="shared" si="1"/>
        <v>12</v>
      </c>
      <c r="AG12" s="25">
        <f t="shared" si="1"/>
        <v>6</v>
      </c>
      <c r="AH12" s="25">
        <f t="shared" si="1"/>
        <v>17</v>
      </c>
      <c r="AI12" s="25">
        <f t="shared" si="1"/>
        <v>4</v>
      </c>
      <c r="AJ12" s="28">
        <f>IF(AF12=0,"",VLOOKUP($AE12,$D$6:$P111,AJ$1,FALSE))</f>
        <v>2.54</v>
      </c>
      <c r="AK12" s="28">
        <f>IF(AG12=0,"",VLOOKUP($AE12,$D$6:$P111,AK$1,FALSE))</f>
        <v>1.8</v>
      </c>
      <c r="AL12" s="30">
        <f>IF(AH12=0,"",VLOOKUP($AE12,$D$6:$P111,AL$1,FALSE))</f>
        <v>0.77500000000000002</v>
      </c>
      <c r="AM12" s="28">
        <f>IF(AI12=0,"",VLOOKUP($AE12,$D$6:$P111,AM$1,FALSE))</f>
        <v>1.2</v>
      </c>
      <c r="AO12" s="49" t="str">
        <f t="shared" si="6"/>
        <v/>
      </c>
      <c r="AQ12" s="50"/>
      <c r="AR12" s="50"/>
      <c r="AS12" s="53"/>
      <c r="AT12" s="26"/>
      <c r="AU12" s="28" t="str">
        <f t="shared" si="7"/>
        <v/>
      </c>
      <c r="AV12" s="28" t="str">
        <f t="shared" si="8"/>
        <v/>
      </c>
      <c r="AW12" s="30" t="str">
        <f t="shared" si="9"/>
        <v/>
      </c>
      <c r="AY12" s="28">
        <f t="shared" si="10"/>
        <v>2.54</v>
      </c>
      <c r="AZ12" s="28">
        <f t="shared" si="11"/>
        <v>1.8</v>
      </c>
      <c r="BA12" s="55">
        <f t="shared" si="12"/>
        <v>0.77500000000000002</v>
      </c>
      <c r="BC12" s="1" t="s">
        <v>0</v>
      </c>
      <c r="BD12" s="5" t="s">
        <v>0</v>
      </c>
      <c r="BE12" s="54">
        <v>213</v>
      </c>
      <c r="BF12" s="1" t="s">
        <v>3</v>
      </c>
      <c r="BG12" s="1" t="s">
        <v>82</v>
      </c>
      <c r="BH12" s="25">
        <f t="shared" si="13"/>
        <v>76</v>
      </c>
      <c r="BI12" s="25">
        <f t="shared" si="14"/>
        <v>54</v>
      </c>
      <c r="BJ12" s="25">
        <f t="shared" si="15"/>
        <v>39</v>
      </c>
      <c r="BK12" s="25">
        <f t="shared" si="16"/>
        <v>43</v>
      </c>
      <c r="BL12" s="3">
        <v>7</v>
      </c>
      <c r="BM12" s="25">
        <f t="shared" si="17"/>
        <v>21307</v>
      </c>
      <c r="BN12" s="25">
        <f t="shared" si="18"/>
        <v>21307</v>
      </c>
      <c r="BO12" s="25">
        <f t="shared" si="19"/>
        <v>213</v>
      </c>
      <c r="BP12" s="25">
        <f t="shared" si="20"/>
        <v>7</v>
      </c>
      <c r="BR12" s="25" t="str" cm="1">
        <f t="array" ref="BR12">IF($BP12="","",IF(INDEX(BC$6:BC$105,$BP12,1)="","",INDEX(BC$6:BC$105,$BP12,1)))</f>
        <v/>
      </c>
      <c r="BS12" s="25" t="str" cm="1">
        <f t="array" ref="BS12">IF($BP12="","",IF(INDEX(BD$6:BD$105,$BP12,1)="","",INDEX(BD$6:BD$105,$BP12,1)))</f>
        <v/>
      </c>
      <c r="BT12" s="25" cm="1">
        <f t="array" ref="BT12">IF($BP12="","",IF(INDEX(BE$6:BE$105,$BP12,1)="","",INDEX(BE$6:BE$105,$BP12,1)))</f>
        <v>213</v>
      </c>
      <c r="BU12" s="25" t="str" cm="1">
        <f t="array" ref="BU12">IF($BP12="","",IF(INDEX(BF$6:BF$105,$BP12,1)="","",INDEX(BF$6:BF$105,$BP12,1)))</f>
        <v>Bjorn Timmermans</v>
      </c>
      <c r="BV12" s="25" t="str" cm="1">
        <f t="array" ref="BV12">IF($BP12="","",IF(INDEX(BG$6:BG$105,$BP12,1)="","",INDEX(BG$6:BG$105,$BP12,1)))</f>
        <v>L</v>
      </c>
      <c r="BW12" s="25" cm="1">
        <f t="array" ref="BW12">IF($BP12="","",IF(INDEX(BH$6:BH$105,$BP12,1)="","",INDEX(BH$6:BH$105,$BP12,1)))</f>
        <v>76</v>
      </c>
      <c r="BX12" s="25" cm="1">
        <f t="array" ref="BX12">IF($BP12="","",IF(INDEX(BI$6:BI$105,$BP12,1)="","",INDEX(BI$6:BI$105,$BP12,1)))</f>
        <v>54</v>
      </c>
      <c r="BY12" s="25" cm="1">
        <f t="array" ref="BY12">IF($BP12="","",IF(INDEX(BJ$6:BJ$105,$BP12,1)="","",INDEX(BJ$6:BJ$105,$BP12,1)))</f>
        <v>39</v>
      </c>
      <c r="BZ12" s="25" cm="1">
        <f t="array" ref="BZ12">IF($BP12="","",IF(INDEX(BK$6:BK$105,$BP12,1)="","",INDEX(BK$6:BK$105,$BP12,1)))</f>
        <v>43</v>
      </c>
      <c r="CB12" s="25" t="str">
        <f t="shared" si="21"/>
        <v>Bjorn Timmermans</v>
      </c>
      <c r="CC12" s="25">
        <f t="shared" si="22"/>
        <v>12</v>
      </c>
      <c r="CD12" s="28">
        <f t="shared" si="3"/>
        <v>2.54</v>
      </c>
      <c r="CE12" s="25">
        <f t="shared" si="3"/>
        <v>6</v>
      </c>
      <c r="CF12" s="28">
        <f t="shared" si="3"/>
        <v>1.8</v>
      </c>
      <c r="CG12" s="25">
        <f t="shared" si="3"/>
        <v>17</v>
      </c>
      <c r="CH12" s="30">
        <f t="shared" si="3"/>
        <v>0.77500000000000002</v>
      </c>
      <c r="CI12" s="25">
        <f t="shared" si="3"/>
        <v>4</v>
      </c>
      <c r="CJ12" s="28">
        <f t="shared" si="3"/>
        <v>1.2</v>
      </c>
    </row>
    <row r="13" spans="1:88" x14ac:dyDescent="0.2">
      <c r="A13" s="19">
        <v>1902</v>
      </c>
      <c r="B13" s="19"/>
      <c r="C13" s="17">
        <v>17</v>
      </c>
      <c r="D13" s="20" t="s">
        <v>44</v>
      </c>
      <c r="E13" s="21">
        <v>1</v>
      </c>
      <c r="F13" s="22">
        <v>1.1100000000000001</v>
      </c>
      <c r="G13" s="17">
        <v>4</v>
      </c>
      <c r="I13" s="22">
        <v>0.57999999999999996</v>
      </c>
      <c r="J13" s="17">
        <v>7</v>
      </c>
      <c r="L13" s="23">
        <v>0.32700000000000001</v>
      </c>
      <c r="M13" s="17">
        <v>4</v>
      </c>
      <c r="O13" s="22">
        <v>0.89</v>
      </c>
      <c r="P13" s="17">
        <v>2</v>
      </c>
      <c r="R13" s="4"/>
      <c r="S13" s="4" t="s">
        <v>0</v>
      </c>
      <c r="T13" s="5" t="s">
        <v>0</v>
      </c>
      <c r="U13" s="5">
        <v>214</v>
      </c>
      <c r="V13" s="4" t="s">
        <v>4</v>
      </c>
      <c r="W13" s="5" t="s">
        <v>0</v>
      </c>
      <c r="X13" s="4">
        <v>62</v>
      </c>
      <c r="Y13" s="4">
        <v>40</v>
      </c>
      <c r="Z13" s="4">
        <v>32</v>
      </c>
      <c r="AA13" s="4">
        <v>35</v>
      </c>
      <c r="AB13" s="57"/>
      <c r="AD13" s="25">
        <f t="shared" si="4"/>
        <v>1</v>
      </c>
      <c r="AE13" s="25" t="str">
        <f t="shared" si="5"/>
        <v>Hans Wauben</v>
      </c>
      <c r="AF13" s="25">
        <f t="shared" si="1"/>
        <v>9</v>
      </c>
      <c r="AG13" s="25">
        <f t="shared" si="1"/>
        <v>16</v>
      </c>
      <c r="AH13" s="25">
        <f t="shared" si="1"/>
        <v>7</v>
      </c>
      <c r="AI13" s="25">
        <f t="shared" si="1"/>
        <v>1</v>
      </c>
      <c r="AJ13" s="28">
        <f>IF(AF13=0,"",VLOOKUP($AE13,$D$6:$P112,AJ$1,FALSE))</f>
        <v>2.14</v>
      </c>
      <c r="AK13" s="28">
        <f>IF(AG13=0,"",VLOOKUP($AE13,$D$6:$P112,AK$1,FALSE))</f>
        <v>1.32</v>
      </c>
      <c r="AL13" s="30">
        <f>IF(AH13=0,"",VLOOKUP($AE13,$D$6:$P112,AL$1,FALSE))</f>
        <v>0.64300000000000002</v>
      </c>
      <c r="AM13" s="28">
        <f>IF(AI13=0,"",VLOOKUP($AE13,$D$6:$P112,AM$1,FALSE))</f>
        <v>0.91</v>
      </c>
      <c r="AO13" s="49" t="str">
        <f t="shared" si="6"/>
        <v/>
      </c>
      <c r="AQ13" s="50"/>
      <c r="AR13" s="50"/>
      <c r="AS13" s="53"/>
      <c r="AT13" s="26"/>
      <c r="AU13" s="28" t="str">
        <f t="shared" si="7"/>
        <v/>
      </c>
      <c r="AV13" s="28" t="str">
        <f t="shared" si="8"/>
        <v/>
      </c>
      <c r="AW13" s="30" t="str">
        <f t="shared" si="9"/>
        <v/>
      </c>
      <c r="AY13" s="28">
        <f t="shared" si="10"/>
        <v>2.14</v>
      </c>
      <c r="AZ13" s="28">
        <f t="shared" si="11"/>
        <v>1.32</v>
      </c>
      <c r="BA13" s="55">
        <f t="shared" si="12"/>
        <v>0.64300000000000002</v>
      </c>
      <c r="BC13" s="1" t="s">
        <v>0</v>
      </c>
      <c r="BD13" s="5" t="s">
        <v>0</v>
      </c>
      <c r="BE13" s="54">
        <v>214</v>
      </c>
      <c r="BF13" s="1" t="s">
        <v>4</v>
      </c>
      <c r="BG13" s="1" t="s">
        <v>0</v>
      </c>
      <c r="BH13" s="25">
        <f t="shared" si="13"/>
        <v>64</v>
      </c>
      <c r="BI13" s="25">
        <f t="shared" si="14"/>
        <v>40</v>
      </c>
      <c r="BJ13" s="25">
        <f t="shared" si="15"/>
        <v>32</v>
      </c>
      <c r="BK13" s="25">
        <f t="shared" si="16"/>
        <v>36</v>
      </c>
      <c r="BL13" s="3">
        <v>8</v>
      </c>
      <c r="BM13" s="25">
        <f t="shared" si="17"/>
        <v>21408</v>
      </c>
      <c r="BN13" s="25">
        <f t="shared" si="18"/>
        <v>21408</v>
      </c>
      <c r="BO13" s="25">
        <f t="shared" si="19"/>
        <v>214</v>
      </c>
      <c r="BP13" s="25">
        <f t="shared" si="20"/>
        <v>8</v>
      </c>
      <c r="BR13" s="25" t="str" cm="1">
        <f t="array" ref="BR13">IF($BP13="","",IF(INDEX(BC$6:BC$105,$BP13,1)="","",INDEX(BC$6:BC$105,$BP13,1)))</f>
        <v/>
      </c>
      <c r="BS13" s="25" t="str" cm="1">
        <f t="array" ref="BS13">IF($BP13="","",IF(INDEX(BD$6:BD$105,$BP13,1)="","",INDEX(BD$6:BD$105,$BP13,1)))</f>
        <v/>
      </c>
      <c r="BT13" s="25" cm="1">
        <f t="array" ref="BT13">IF($BP13="","",IF(INDEX(BE$6:BE$105,$BP13,1)="","",INDEX(BE$6:BE$105,$BP13,1)))</f>
        <v>214</v>
      </c>
      <c r="BU13" s="25" t="str" cm="1">
        <f t="array" ref="BU13">IF($BP13="","",IF(INDEX(BF$6:BF$105,$BP13,1)="","",INDEX(BF$6:BF$105,$BP13,1)))</f>
        <v>Hans Wauben</v>
      </c>
      <c r="BV13" s="25" t="str" cm="1">
        <f t="array" ref="BV13">IF($BP13="","",IF(INDEX(BG$6:BG$105,$BP13,1)="","",INDEX(BG$6:BG$105,$BP13,1)))</f>
        <v/>
      </c>
      <c r="BW13" s="25" cm="1">
        <f t="array" ref="BW13">IF($BP13="","",IF(INDEX(BH$6:BH$105,$BP13,1)="","",INDEX(BH$6:BH$105,$BP13,1)))</f>
        <v>64</v>
      </c>
      <c r="BX13" s="25" cm="1">
        <f t="array" ref="BX13">IF($BP13="","",IF(INDEX(BI$6:BI$105,$BP13,1)="","",INDEX(BI$6:BI$105,$BP13,1)))</f>
        <v>40</v>
      </c>
      <c r="BY13" s="25" cm="1">
        <f t="array" ref="BY13">IF($BP13="","",IF(INDEX(BJ$6:BJ$105,$BP13,1)="","",INDEX(BJ$6:BJ$105,$BP13,1)))</f>
        <v>32</v>
      </c>
      <c r="BZ13" s="25" cm="1">
        <f t="array" ref="BZ13">IF($BP13="","",IF(INDEX(BK$6:BK$105,$BP13,1)="","",INDEX(BK$6:BK$105,$BP13,1)))</f>
        <v>36</v>
      </c>
      <c r="CB13" s="25" t="str">
        <f t="shared" si="21"/>
        <v>Hans Wauben</v>
      </c>
      <c r="CC13" s="25">
        <f t="shared" si="22"/>
        <v>9</v>
      </c>
      <c r="CD13" s="28">
        <f t="shared" si="3"/>
        <v>2.14</v>
      </c>
      <c r="CE13" s="25">
        <f t="shared" si="3"/>
        <v>16</v>
      </c>
      <c r="CF13" s="28">
        <f t="shared" si="3"/>
        <v>1.32</v>
      </c>
      <c r="CG13" s="25">
        <f t="shared" si="3"/>
        <v>7</v>
      </c>
      <c r="CH13" s="30">
        <f t="shared" si="3"/>
        <v>0.64300000000000002</v>
      </c>
      <c r="CI13" s="25">
        <f t="shared" si="3"/>
        <v>1</v>
      </c>
      <c r="CJ13" s="28">
        <f t="shared" si="3"/>
        <v>0.91</v>
      </c>
    </row>
    <row r="14" spans="1:88" x14ac:dyDescent="0.2">
      <c r="A14" s="19">
        <v>1903</v>
      </c>
      <c r="B14" s="19"/>
      <c r="C14" s="17">
        <v>0</v>
      </c>
      <c r="D14" s="20" t="s">
        <v>45</v>
      </c>
      <c r="E14" s="21">
        <v>1</v>
      </c>
      <c r="F14" s="22">
        <v>0</v>
      </c>
      <c r="G14" s="17">
        <v>0</v>
      </c>
      <c r="I14" s="22">
        <v>0</v>
      </c>
      <c r="J14" s="17">
        <v>0</v>
      </c>
      <c r="L14" s="23">
        <v>0</v>
      </c>
      <c r="M14" s="17">
        <v>0</v>
      </c>
      <c r="O14" s="22">
        <v>0</v>
      </c>
      <c r="P14" s="17">
        <v>0</v>
      </c>
      <c r="R14" s="4"/>
      <c r="S14" s="4" t="s">
        <v>61</v>
      </c>
      <c r="T14" s="5">
        <v>22</v>
      </c>
      <c r="U14" s="5">
        <v>221</v>
      </c>
      <c r="V14" s="4" t="s">
        <v>5</v>
      </c>
      <c r="W14" s="5" t="s">
        <v>0</v>
      </c>
      <c r="X14" s="4">
        <v>44</v>
      </c>
      <c r="Y14" s="4">
        <v>22</v>
      </c>
      <c r="Z14" s="4">
        <v>16</v>
      </c>
      <c r="AA14" s="4">
        <v>25</v>
      </c>
      <c r="AB14" s="57"/>
      <c r="AD14" s="25">
        <f t="shared" si="4"/>
        <v>1</v>
      </c>
      <c r="AE14" s="25" t="str">
        <f t="shared" si="5"/>
        <v>Frits Geenen</v>
      </c>
      <c r="AF14" s="25">
        <f t="shared" si="1"/>
        <v>4</v>
      </c>
      <c r="AG14" s="25">
        <f t="shared" si="1"/>
        <v>6</v>
      </c>
      <c r="AH14" s="25">
        <f t="shared" si="1"/>
        <v>6</v>
      </c>
      <c r="AI14" s="25">
        <f t="shared" si="1"/>
        <v>9</v>
      </c>
      <c r="AJ14" s="28">
        <f>IF(AF14=0,"",VLOOKUP($AE14,$D$6:$P113,AJ$1,FALSE))</f>
        <v>1.48</v>
      </c>
      <c r="AK14" s="28">
        <f>IF(AG14=0,"",VLOOKUP($AE14,$D$6:$P113,AK$1,FALSE))</f>
        <v>0.72</v>
      </c>
      <c r="AL14" s="30">
        <f>IF(AH14=0,"",VLOOKUP($AE14,$D$6:$P113,AL$1,FALSE))</f>
        <v>0.32900000000000001</v>
      </c>
      <c r="AM14" s="28">
        <f>IF(AI14=0,"",VLOOKUP($AE14,$D$6:$P113,AM$1,FALSE))</f>
        <v>0.91</v>
      </c>
      <c r="AO14" s="49" t="str">
        <f t="shared" si="6"/>
        <v/>
      </c>
      <c r="AQ14" s="50"/>
      <c r="AR14" s="50"/>
      <c r="AS14" s="53"/>
      <c r="AT14" s="26"/>
      <c r="AU14" s="28" t="str">
        <f t="shared" si="7"/>
        <v/>
      </c>
      <c r="AV14" s="28" t="str">
        <f t="shared" si="8"/>
        <v/>
      </c>
      <c r="AW14" s="30" t="str">
        <f t="shared" si="9"/>
        <v/>
      </c>
      <c r="AY14" s="28">
        <f t="shared" si="10"/>
        <v>1.48</v>
      </c>
      <c r="AZ14" s="28">
        <f t="shared" si="11"/>
        <v>0.72</v>
      </c>
      <c r="BA14" s="55">
        <f t="shared" si="12"/>
        <v>0.32900000000000001</v>
      </c>
      <c r="BC14" s="1" t="s">
        <v>61</v>
      </c>
      <c r="BD14" s="5">
        <v>22</v>
      </c>
      <c r="BE14" s="54">
        <v>221</v>
      </c>
      <c r="BF14" s="1" t="s">
        <v>5</v>
      </c>
      <c r="BG14" s="1" t="s">
        <v>0</v>
      </c>
      <c r="BH14" s="25">
        <f t="shared" si="13"/>
        <v>44</v>
      </c>
      <c r="BI14" s="25">
        <f t="shared" si="14"/>
        <v>22</v>
      </c>
      <c r="BJ14" s="25">
        <f t="shared" si="15"/>
        <v>16</v>
      </c>
      <c r="BK14" s="25">
        <f t="shared" si="16"/>
        <v>25</v>
      </c>
      <c r="BL14" s="3">
        <v>9</v>
      </c>
      <c r="BM14" s="25">
        <f t="shared" si="17"/>
        <v>22109</v>
      </c>
      <c r="BN14" s="25">
        <f t="shared" si="18"/>
        <v>22109</v>
      </c>
      <c r="BO14" s="25">
        <f t="shared" si="19"/>
        <v>221</v>
      </c>
      <c r="BP14" s="25">
        <f t="shared" si="20"/>
        <v>9</v>
      </c>
      <c r="BR14" s="25" t="str" cm="1">
        <f t="array" ref="BR14">IF($BP14="","",IF(INDEX(BC$6:BC$105,$BP14,1)="","",INDEX(BC$6:BC$105,$BP14,1)))</f>
        <v>De Sport 2</v>
      </c>
      <c r="BS14" s="25" cm="1">
        <f t="array" ref="BS14">IF($BP14="","",IF(INDEX(BD$6:BD$105,$BP14,1)="","",INDEX(BD$6:BD$105,$BP14,1)))</f>
        <v>22</v>
      </c>
      <c r="BT14" s="25" cm="1">
        <f t="array" ref="BT14">IF($BP14="","",IF(INDEX(BE$6:BE$105,$BP14,1)="","",INDEX(BE$6:BE$105,$BP14,1)))</f>
        <v>221</v>
      </c>
      <c r="BU14" s="25" t="str" cm="1">
        <f t="array" ref="BU14">IF($BP14="","",IF(INDEX(BF$6:BF$105,$BP14,1)="","",INDEX(BF$6:BF$105,$BP14,1)))</f>
        <v>Frits Geenen</v>
      </c>
      <c r="BV14" s="25" t="str" cm="1">
        <f t="array" ref="BV14">IF($BP14="","",IF(INDEX(BG$6:BG$105,$BP14,1)="","",INDEX(BG$6:BG$105,$BP14,1)))</f>
        <v/>
      </c>
      <c r="BW14" s="25" cm="1">
        <f t="array" ref="BW14">IF($BP14="","",IF(INDEX(BH$6:BH$105,$BP14,1)="","",INDEX(BH$6:BH$105,$BP14,1)))</f>
        <v>44</v>
      </c>
      <c r="BX14" s="25" cm="1">
        <f t="array" ref="BX14">IF($BP14="","",IF(INDEX(BI$6:BI$105,$BP14,1)="","",INDEX(BI$6:BI$105,$BP14,1)))</f>
        <v>22</v>
      </c>
      <c r="BY14" s="25" cm="1">
        <f t="array" ref="BY14">IF($BP14="","",IF(INDEX(BJ$6:BJ$105,$BP14,1)="","",INDEX(BJ$6:BJ$105,$BP14,1)))</f>
        <v>16</v>
      </c>
      <c r="BZ14" s="25" cm="1">
        <f t="array" ref="BZ14">IF($BP14="","",IF(INDEX(BK$6:BK$105,$BP14,1)="","",INDEX(BK$6:BK$105,$BP14,1)))</f>
        <v>25</v>
      </c>
      <c r="CB14" s="25" t="str">
        <f t="shared" si="21"/>
        <v>Frits Geenen</v>
      </c>
      <c r="CC14" s="25">
        <f t="shared" si="22"/>
        <v>4</v>
      </c>
      <c r="CD14" s="28">
        <f t="shared" si="3"/>
        <v>1.48</v>
      </c>
      <c r="CE14" s="25">
        <f t="shared" si="3"/>
        <v>6</v>
      </c>
      <c r="CF14" s="28">
        <f t="shared" si="3"/>
        <v>0.72</v>
      </c>
      <c r="CG14" s="25">
        <f t="shared" si="3"/>
        <v>6</v>
      </c>
      <c r="CH14" s="30">
        <f t="shared" si="3"/>
        <v>0.32900000000000001</v>
      </c>
      <c r="CI14" s="25">
        <f t="shared" si="3"/>
        <v>9</v>
      </c>
      <c r="CJ14" s="28">
        <f t="shared" si="3"/>
        <v>0.91</v>
      </c>
    </row>
    <row r="15" spans="1:88" x14ac:dyDescent="0.2">
      <c r="A15" s="19">
        <v>1904</v>
      </c>
      <c r="B15" s="19"/>
      <c r="C15" s="17">
        <v>8</v>
      </c>
      <c r="D15" s="20" t="s">
        <v>46</v>
      </c>
      <c r="E15" s="21">
        <v>1</v>
      </c>
      <c r="F15" s="22">
        <v>0.73</v>
      </c>
      <c r="G15" s="17">
        <v>3</v>
      </c>
      <c r="I15" s="22">
        <v>0.56999999999999995</v>
      </c>
      <c r="J15" s="17">
        <v>4</v>
      </c>
      <c r="L15" s="23">
        <v>0</v>
      </c>
      <c r="M15" s="17">
        <v>0</v>
      </c>
      <c r="O15" s="22">
        <v>0.63</v>
      </c>
      <c r="P15" s="17">
        <v>1</v>
      </c>
      <c r="R15" s="4"/>
      <c r="S15" s="4" t="s">
        <v>0</v>
      </c>
      <c r="T15" s="5" t="s">
        <v>0</v>
      </c>
      <c r="U15" s="5">
        <v>222</v>
      </c>
      <c r="V15" s="4" t="s">
        <v>6</v>
      </c>
      <c r="W15" s="5" t="s">
        <v>82</v>
      </c>
      <c r="X15" s="4">
        <v>73</v>
      </c>
      <c r="Y15" s="4">
        <v>35</v>
      </c>
      <c r="Z15" s="4">
        <v>19</v>
      </c>
      <c r="AA15" s="4">
        <v>41</v>
      </c>
      <c r="AB15" s="57"/>
      <c r="AD15" s="25">
        <f t="shared" si="4"/>
        <v>1</v>
      </c>
      <c r="AE15" s="25" t="str">
        <f t="shared" si="5"/>
        <v>Frans v.d. Hombergh</v>
      </c>
      <c r="AF15" s="25">
        <f t="shared" si="1"/>
        <v>15</v>
      </c>
      <c r="AG15" s="25">
        <f t="shared" si="1"/>
        <v>14</v>
      </c>
      <c r="AH15" s="25">
        <f t="shared" si="1"/>
        <v>8</v>
      </c>
      <c r="AI15" s="25">
        <f t="shared" si="1"/>
        <v>4</v>
      </c>
      <c r="AJ15" s="28">
        <f>IF(AF15=0,"",VLOOKUP($AE15,$D$6:$P114,AJ$1,FALSE))</f>
        <v>2.41</v>
      </c>
      <c r="AK15" s="28">
        <f>IF(AG15=0,"",VLOOKUP($AE15,$D$6:$P114,AK$1,FALSE))</f>
        <v>1.24</v>
      </c>
      <c r="AL15" s="30">
        <f>IF(AH15=0,"",VLOOKUP($AE15,$D$6:$P114,AL$1,FALSE))</f>
        <v>0.38</v>
      </c>
      <c r="AM15" s="28">
        <f>IF(AI15=0,"",VLOOKUP($AE15,$D$6:$P114,AM$1,FALSE))</f>
        <v>1.03</v>
      </c>
      <c r="AO15" s="49" t="str">
        <f t="shared" si="6"/>
        <v/>
      </c>
      <c r="AQ15" s="50"/>
      <c r="AR15" s="50"/>
      <c r="AS15" s="53"/>
      <c r="AT15" s="26"/>
      <c r="AU15" s="28" t="str">
        <f t="shared" si="7"/>
        <v/>
      </c>
      <c r="AV15" s="28" t="str">
        <f t="shared" si="8"/>
        <v/>
      </c>
      <c r="AW15" s="30" t="str">
        <f t="shared" si="9"/>
        <v/>
      </c>
      <c r="AY15" s="28">
        <f t="shared" si="10"/>
        <v>2.41</v>
      </c>
      <c r="AZ15" s="28">
        <f t="shared" si="11"/>
        <v>1.24</v>
      </c>
      <c r="BA15" s="55">
        <f t="shared" si="12"/>
        <v>0.38</v>
      </c>
      <c r="BC15" s="1" t="s">
        <v>0</v>
      </c>
      <c r="BD15" s="5" t="s">
        <v>0</v>
      </c>
      <c r="BE15" s="54">
        <v>222</v>
      </c>
      <c r="BF15" s="1" t="s">
        <v>6</v>
      </c>
      <c r="BG15" s="1" t="s">
        <v>82</v>
      </c>
      <c r="BH15" s="25">
        <f t="shared" si="13"/>
        <v>72</v>
      </c>
      <c r="BI15" s="25">
        <f t="shared" si="14"/>
        <v>37</v>
      </c>
      <c r="BJ15" s="25">
        <f t="shared" si="15"/>
        <v>19</v>
      </c>
      <c r="BK15" s="25">
        <f t="shared" si="16"/>
        <v>41</v>
      </c>
      <c r="BL15" s="3">
        <v>10</v>
      </c>
      <c r="BM15" s="25">
        <f t="shared" si="17"/>
        <v>22210</v>
      </c>
      <c r="BN15" s="25">
        <f t="shared" si="18"/>
        <v>22210</v>
      </c>
      <c r="BO15" s="25">
        <f t="shared" si="19"/>
        <v>222</v>
      </c>
      <c r="BP15" s="25">
        <f t="shared" si="20"/>
        <v>10</v>
      </c>
      <c r="BR15" s="25" t="str" cm="1">
        <f t="array" ref="BR15">IF($BP15="","",IF(INDEX(BC$6:BC$105,$BP15,1)="","",INDEX(BC$6:BC$105,$BP15,1)))</f>
        <v/>
      </c>
      <c r="BS15" s="25" t="str" cm="1">
        <f t="array" ref="BS15">IF($BP15="","",IF(INDEX(BD$6:BD$105,$BP15,1)="","",INDEX(BD$6:BD$105,$BP15,1)))</f>
        <v/>
      </c>
      <c r="BT15" s="25" cm="1">
        <f t="array" ref="BT15">IF($BP15="","",IF(INDEX(BE$6:BE$105,$BP15,1)="","",INDEX(BE$6:BE$105,$BP15,1)))</f>
        <v>222</v>
      </c>
      <c r="BU15" s="25" t="str" cm="1">
        <f t="array" ref="BU15">IF($BP15="","",IF(INDEX(BF$6:BF$105,$BP15,1)="","",INDEX(BF$6:BF$105,$BP15,1)))</f>
        <v>Frans v.d. Hombergh</v>
      </c>
      <c r="BV15" s="25" t="str" cm="1">
        <f t="array" ref="BV15">IF($BP15="","",IF(INDEX(BG$6:BG$105,$BP15,1)="","",INDEX(BG$6:BG$105,$BP15,1)))</f>
        <v>L</v>
      </c>
      <c r="BW15" s="25" cm="1">
        <f t="array" ref="BW15">IF($BP15="","",IF(INDEX(BH$6:BH$105,$BP15,1)="","",INDEX(BH$6:BH$105,$BP15,1)))</f>
        <v>72</v>
      </c>
      <c r="BX15" s="25" cm="1">
        <f t="array" ref="BX15">IF($BP15="","",IF(INDEX(BI$6:BI$105,$BP15,1)="","",INDEX(BI$6:BI$105,$BP15,1)))</f>
        <v>37</v>
      </c>
      <c r="BY15" s="25" cm="1">
        <f t="array" ref="BY15">IF($BP15="","",IF(INDEX(BJ$6:BJ$105,$BP15,1)="","",INDEX(BJ$6:BJ$105,$BP15,1)))</f>
        <v>19</v>
      </c>
      <c r="BZ15" s="25" cm="1">
        <f t="array" ref="BZ15">IF($BP15="","",IF(INDEX(BK$6:BK$105,$BP15,1)="","",INDEX(BK$6:BK$105,$BP15,1)))</f>
        <v>41</v>
      </c>
      <c r="CB15" s="25" t="str">
        <f t="shared" si="21"/>
        <v>Frans v.d. Hombergh</v>
      </c>
      <c r="CC15" s="25">
        <f t="shared" si="22"/>
        <v>15</v>
      </c>
      <c r="CD15" s="28">
        <f t="shared" si="3"/>
        <v>2.41</v>
      </c>
      <c r="CE15" s="25">
        <f t="shared" si="3"/>
        <v>14</v>
      </c>
      <c r="CF15" s="28">
        <f t="shared" si="3"/>
        <v>1.24</v>
      </c>
      <c r="CG15" s="25">
        <f t="shared" si="3"/>
        <v>8</v>
      </c>
      <c r="CH15" s="30">
        <f t="shared" si="3"/>
        <v>0.38</v>
      </c>
      <c r="CI15" s="25">
        <f t="shared" si="3"/>
        <v>4</v>
      </c>
      <c r="CJ15" s="28">
        <f t="shared" si="3"/>
        <v>1.03</v>
      </c>
    </row>
    <row r="16" spans="1:88" x14ac:dyDescent="0.2">
      <c r="A16" s="19">
        <v>1905</v>
      </c>
      <c r="B16" s="19"/>
      <c r="C16" s="17">
        <v>0</v>
      </c>
      <c r="D16" s="20" t="s">
        <v>47</v>
      </c>
      <c r="E16" s="21">
        <v>1</v>
      </c>
      <c r="F16" s="22">
        <v>0</v>
      </c>
      <c r="G16" s="17">
        <v>0</v>
      </c>
      <c r="I16" s="22">
        <v>0</v>
      </c>
      <c r="J16" s="17">
        <v>0</v>
      </c>
      <c r="L16" s="23">
        <v>0</v>
      </c>
      <c r="M16" s="17">
        <v>0</v>
      </c>
      <c r="O16" s="22">
        <v>0</v>
      </c>
      <c r="P16" s="17">
        <v>0</v>
      </c>
      <c r="R16" s="4"/>
      <c r="S16" s="4" t="s">
        <v>0</v>
      </c>
      <c r="T16" s="5" t="s">
        <v>0</v>
      </c>
      <c r="U16" s="5">
        <v>223</v>
      </c>
      <c r="V16" s="4" t="s">
        <v>7</v>
      </c>
      <c r="W16" s="5" t="s">
        <v>0</v>
      </c>
      <c r="X16" s="4">
        <v>72</v>
      </c>
      <c r="Y16" s="4">
        <v>40</v>
      </c>
      <c r="Z16" s="4">
        <v>21</v>
      </c>
      <c r="AA16" s="4">
        <v>41</v>
      </c>
      <c r="AB16" s="57"/>
      <c r="AD16" s="25">
        <f t="shared" si="4"/>
        <v>1</v>
      </c>
      <c r="AE16" s="25" t="str">
        <f t="shared" si="5"/>
        <v>Ger v. Leuven</v>
      </c>
      <c r="AF16" s="25">
        <f t="shared" si="1"/>
        <v>13</v>
      </c>
      <c r="AG16" s="25">
        <f t="shared" si="1"/>
        <v>8</v>
      </c>
      <c r="AH16" s="25">
        <f t="shared" si="1"/>
        <v>21</v>
      </c>
      <c r="AI16" s="25">
        <f t="shared" si="1"/>
        <v>1</v>
      </c>
      <c r="AJ16" s="28">
        <f>IF(AF16=0,"",VLOOKUP($AE16,$D$6:$P115,AJ$1,FALSE))</f>
        <v>2.42</v>
      </c>
      <c r="AK16" s="28">
        <f>IF(AG16=0,"",VLOOKUP($AE16,$D$6:$P115,AK$1,FALSE))</f>
        <v>1.33</v>
      </c>
      <c r="AL16" s="30">
        <f>IF(AH16=0,"",VLOOKUP($AE16,$D$6:$P115,AL$1,FALSE))</f>
        <v>0.41199999999999998</v>
      </c>
      <c r="AM16" s="28">
        <f>IF(AI16=0,"",VLOOKUP($AE16,$D$6:$P115,AM$1,FALSE))</f>
        <v>0.65</v>
      </c>
      <c r="AO16" s="49" t="str">
        <f t="shared" si="6"/>
        <v/>
      </c>
      <c r="AQ16" s="50"/>
      <c r="AR16" s="50"/>
      <c r="AS16" s="53"/>
      <c r="AT16" s="26"/>
      <c r="AU16" s="28" t="str">
        <f t="shared" si="7"/>
        <v/>
      </c>
      <c r="AV16" s="28" t="str">
        <f t="shared" si="8"/>
        <v/>
      </c>
      <c r="AW16" s="30" t="str">
        <f t="shared" si="9"/>
        <v/>
      </c>
      <c r="AY16" s="28">
        <f t="shared" si="10"/>
        <v>2.42</v>
      </c>
      <c r="AZ16" s="28">
        <f t="shared" si="11"/>
        <v>1.33</v>
      </c>
      <c r="BA16" s="55">
        <f t="shared" si="12"/>
        <v>0.41199999999999998</v>
      </c>
      <c r="BC16" s="1" t="s">
        <v>0</v>
      </c>
      <c r="BD16" s="5" t="s">
        <v>0</v>
      </c>
      <c r="BE16" s="54">
        <v>223</v>
      </c>
      <c r="BF16" s="1" t="s">
        <v>7</v>
      </c>
      <c r="BG16" s="1" t="s">
        <v>0</v>
      </c>
      <c r="BH16" s="25">
        <f t="shared" si="13"/>
        <v>73</v>
      </c>
      <c r="BI16" s="25">
        <f t="shared" si="14"/>
        <v>40</v>
      </c>
      <c r="BJ16" s="25">
        <f t="shared" si="15"/>
        <v>21</v>
      </c>
      <c r="BK16" s="25">
        <f t="shared" si="16"/>
        <v>41</v>
      </c>
      <c r="BL16" s="3">
        <v>11</v>
      </c>
      <c r="BM16" s="25">
        <f t="shared" si="17"/>
        <v>22311</v>
      </c>
      <c r="BN16" s="25">
        <f t="shared" si="18"/>
        <v>22311</v>
      </c>
      <c r="BO16" s="25">
        <f t="shared" si="19"/>
        <v>223</v>
      </c>
      <c r="BP16" s="25">
        <f t="shared" si="20"/>
        <v>11</v>
      </c>
      <c r="BR16" s="25" t="str" cm="1">
        <f t="array" ref="BR16">IF($BP16="","",IF(INDEX(BC$6:BC$105,$BP16,1)="","",INDEX(BC$6:BC$105,$BP16,1)))</f>
        <v/>
      </c>
      <c r="BS16" s="25" t="str" cm="1">
        <f t="array" ref="BS16">IF($BP16="","",IF(INDEX(BD$6:BD$105,$BP16,1)="","",INDEX(BD$6:BD$105,$BP16,1)))</f>
        <v/>
      </c>
      <c r="BT16" s="25" cm="1">
        <f t="array" ref="BT16">IF($BP16="","",IF(INDEX(BE$6:BE$105,$BP16,1)="","",INDEX(BE$6:BE$105,$BP16,1)))</f>
        <v>223</v>
      </c>
      <c r="BU16" s="25" t="str" cm="1">
        <f t="array" ref="BU16">IF($BP16="","",IF(INDEX(BF$6:BF$105,$BP16,1)="","",INDEX(BF$6:BF$105,$BP16,1)))</f>
        <v>Ger v. Leuven</v>
      </c>
      <c r="BV16" s="25" t="str" cm="1">
        <f t="array" ref="BV16">IF($BP16="","",IF(INDEX(BG$6:BG$105,$BP16,1)="","",INDEX(BG$6:BG$105,$BP16,1)))</f>
        <v/>
      </c>
      <c r="BW16" s="25" cm="1">
        <f t="array" ref="BW16">IF($BP16="","",IF(INDEX(BH$6:BH$105,$BP16,1)="","",INDEX(BH$6:BH$105,$BP16,1)))</f>
        <v>73</v>
      </c>
      <c r="BX16" s="25" cm="1">
        <f t="array" ref="BX16">IF($BP16="","",IF(INDEX(BI$6:BI$105,$BP16,1)="","",INDEX(BI$6:BI$105,$BP16,1)))</f>
        <v>40</v>
      </c>
      <c r="BY16" s="25" cm="1">
        <f t="array" ref="BY16">IF($BP16="","",IF(INDEX(BJ$6:BJ$105,$BP16,1)="","",INDEX(BJ$6:BJ$105,$BP16,1)))</f>
        <v>21</v>
      </c>
      <c r="BZ16" s="25" cm="1">
        <f t="array" ref="BZ16">IF($BP16="","",IF(INDEX(BK$6:BK$105,$BP16,1)="","",INDEX(BK$6:BK$105,$BP16,1)))</f>
        <v>41</v>
      </c>
      <c r="CB16" s="25" t="str">
        <f t="shared" si="21"/>
        <v>Ger v. Leuven</v>
      </c>
      <c r="CC16" s="25">
        <f t="shared" si="22"/>
        <v>13</v>
      </c>
      <c r="CD16" s="28">
        <f t="shared" si="3"/>
        <v>2.42</v>
      </c>
      <c r="CE16" s="25">
        <f t="shared" si="3"/>
        <v>8</v>
      </c>
      <c r="CF16" s="28">
        <f t="shared" si="3"/>
        <v>1.33</v>
      </c>
      <c r="CG16" s="25">
        <f t="shared" si="3"/>
        <v>21</v>
      </c>
      <c r="CH16" s="30">
        <f t="shared" si="3"/>
        <v>0.41199999999999998</v>
      </c>
      <c r="CI16" s="25">
        <f t="shared" si="3"/>
        <v>1</v>
      </c>
      <c r="CJ16" s="28">
        <f t="shared" si="3"/>
        <v>0.65</v>
      </c>
    </row>
    <row r="17" spans="1:88" x14ac:dyDescent="0.2">
      <c r="A17" s="19">
        <v>1906</v>
      </c>
      <c r="B17" s="19"/>
      <c r="C17" s="17">
        <v>25</v>
      </c>
      <c r="D17" s="20" t="s">
        <v>39</v>
      </c>
      <c r="E17" s="21">
        <v>1</v>
      </c>
      <c r="F17" s="22">
        <v>0.82</v>
      </c>
      <c r="G17" s="17">
        <v>13</v>
      </c>
      <c r="I17" s="22">
        <v>0.51</v>
      </c>
      <c r="J17" s="17">
        <v>6</v>
      </c>
      <c r="L17" s="23">
        <v>0.22600000000000001</v>
      </c>
      <c r="M17" s="17">
        <v>6</v>
      </c>
      <c r="O17" s="22">
        <v>0</v>
      </c>
      <c r="P17" s="17">
        <v>0</v>
      </c>
      <c r="R17" s="4"/>
      <c r="S17" s="4" t="s">
        <v>0</v>
      </c>
      <c r="T17" s="5" t="s">
        <v>0</v>
      </c>
      <c r="U17" s="5">
        <v>224</v>
      </c>
      <c r="V17" s="4" t="s">
        <v>8</v>
      </c>
      <c r="W17" s="5" t="s">
        <v>0</v>
      </c>
      <c r="X17" s="4">
        <v>58</v>
      </c>
      <c r="Y17" s="4">
        <v>36</v>
      </c>
      <c r="Z17" s="4">
        <v>17</v>
      </c>
      <c r="AA17" s="4">
        <v>33</v>
      </c>
      <c r="AB17" s="57"/>
      <c r="AD17" s="25">
        <f t="shared" si="4"/>
        <v>1</v>
      </c>
      <c r="AE17" s="25" t="str">
        <f t="shared" si="5"/>
        <v>Theo Tabbers</v>
      </c>
      <c r="AF17" s="25">
        <f t="shared" si="1"/>
        <v>12</v>
      </c>
      <c r="AG17" s="25">
        <f t="shared" si="1"/>
        <v>13</v>
      </c>
      <c r="AH17" s="25">
        <f t="shared" si="1"/>
        <v>8</v>
      </c>
      <c r="AI17" s="25">
        <f t="shared" si="1"/>
        <v>8</v>
      </c>
      <c r="AJ17" s="28">
        <f>IF(AF17=0,"",VLOOKUP($AE17,$D$6:$P116,AJ$1,FALSE))</f>
        <v>1.91</v>
      </c>
      <c r="AK17" s="28">
        <f>IF(AG17=0,"",VLOOKUP($AE17,$D$6:$P116,AK$1,FALSE))</f>
        <v>1.08</v>
      </c>
      <c r="AL17" s="30">
        <f>IF(AH17=0,"",VLOOKUP($AE17,$D$6:$P116,AL$1,FALSE))</f>
        <v>0.33200000000000002</v>
      </c>
      <c r="AM17" s="28">
        <f>IF(AI17=0,"",VLOOKUP($AE17,$D$6:$P116,AM$1,FALSE))</f>
        <v>0.99</v>
      </c>
      <c r="AO17" s="49" t="str">
        <f t="shared" si="6"/>
        <v/>
      </c>
      <c r="AQ17" s="50"/>
      <c r="AR17" s="50"/>
      <c r="AS17" s="53"/>
      <c r="AT17" s="26"/>
      <c r="AU17" s="28" t="str">
        <f t="shared" si="7"/>
        <v/>
      </c>
      <c r="AV17" s="28" t="str">
        <f t="shared" si="8"/>
        <v/>
      </c>
      <c r="AW17" s="30" t="str">
        <f t="shared" si="9"/>
        <v/>
      </c>
      <c r="AY17" s="28">
        <f t="shared" si="10"/>
        <v>1.91</v>
      </c>
      <c r="AZ17" s="28">
        <f t="shared" si="11"/>
        <v>1.08</v>
      </c>
      <c r="BA17" s="55">
        <f t="shared" si="12"/>
        <v>0.33200000000000002</v>
      </c>
      <c r="BC17" s="1" t="s">
        <v>0</v>
      </c>
      <c r="BD17" s="5" t="s">
        <v>0</v>
      </c>
      <c r="BE17" s="54">
        <v>224</v>
      </c>
      <c r="BF17" s="1" t="s">
        <v>8</v>
      </c>
      <c r="BG17" s="1" t="s">
        <v>0</v>
      </c>
      <c r="BH17" s="25">
        <f t="shared" si="13"/>
        <v>57</v>
      </c>
      <c r="BI17" s="25">
        <f t="shared" si="14"/>
        <v>32</v>
      </c>
      <c r="BJ17" s="25">
        <f t="shared" si="15"/>
        <v>17</v>
      </c>
      <c r="BK17" s="25">
        <f t="shared" si="16"/>
        <v>32</v>
      </c>
      <c r="BL17" s="3">
        <v>12</v>
      </c>
      <c r="BM17" s="25">
        <f t="shared" si="17"/>
        <v>22412</v>
      </c>
      <c r="BN17" s="25">
        <f t="shared" si="18"/>
        <v>22412</v>
      </c>
      <c r="BO17" s="25">
        <f t="shared" si="19"/>
        <v>224</v>
      </c>
      <c r="BP17" s="25">
        <f t="shared" si="20"/>
        <v>12</v>
      </c>
      <c r="BR17" s="25" t="str" cm="1">
        <f t="array" ref="BR17">IF($BP17="","",IF(INDEX(BC$6:BC$105,$BP17,1)="","",INDEX(BC$6:BC$105,$BP17,1)))</f>
        <v/>
      </c>
      <c r="BS17" s="25" t="str" cm="1">
        <f t="array" ref="BS17">IF($BP17="","",IF(INDEX(BD$6:BD$105,$BP17,1)="","",INDEX(BD$6:BD$105,$BP17,1)))</f>
        <v/>
      </c>
      <c r="BT17" s="25" cm="1">
        <f t="array" ref="BT17">IF($BP17="","",IF(INDEX(BE$6:BE$105,$BP17,1)="","",INDEX(BE$6:BE$105,$BP17,1)))</f>
        <v>224</v>
      </c>
      <c r="BU17" s="25" t="str" cm="1">
        <f t="array" ref="BU17">IF($BP17="","",IF(INDEX(BF$6:BF$105,$BP17,1)="","",INDEX(BF$6:BF$105,$BP17,1)))</f>
        <v>Theo Tabbers</v>
      </c>
      <c r="BV17" s="25" t="str" cm="1">
        <f t="array" ref="BV17">IF($BP17="","",IF(INDEX(BG$6:BG$105,$BP17,1)="","",INDEX(BG$6:BG$105,$BP17,1)))</f>
        <v/>
      </c>
      <c r="BW17" s="25" cm="1">
        <f t="array" ref="BW17">IF($BP17="","",IF(INDEX(BH$6:BH$105,$BP17,1)="","",INDEX(BH$6:BH$105,$BP17,1)))</f>
        <v>57</v>
      </c>
      <c r="BX17" s="25" cm="1">
        <f t="array" ref="BX17">IF($BP17="","",IF(INDEX(BI$6:BI$105,$BP17,1)="","",INDEX(BI$6:BI$105,$BP17,1)))</f>
        <v>32</v>
      </c>
      <c r="BY17" s="25" cm="1">
        <f t="array" ref="BY17">IF($BP17="","",IF(INDEX(BJ$6:BJ$105,$BP17,1)="","",INDEX(BJ$6:BJ$105,$BP17,1)))</f>
        <v>17</v>
      </c>
      <c r="BZ17" s="25" cm="1">
        <f t="array" ref="BZ17">IF($BP17="","",IF(INDEX(BK$6:BK$105,$BP17,1)="","",INDEX(BK$6:BK$105,$BP17,1)))</f>
        <v>32</v>
      </c>
      <c r="CB17" s="25" t="str">
        <f t="shared" si="21"/>
        <v>Theo Tabbers</v>
      </c>
      <c r="CC17" s="25">
        <f t="shared" si="22"/>
        <v>12</v>
      </c>
      <c r="CD17" s="28">
        <f t="shared" si="3"/>
        <v>1.91</v>
      </c>
      <c r="CE17" s="25">
        <f t="shared" si="3"/>
        <v>13</v>
      </c>
      <c r="CF17" s="28">
        <f t="shared" si="3"/>
        <v>1.08</v>
      </c>
      <c r="CG17" s="25">
        <f t="shared" si="3"/>
        <v>8</v>
      </c>
      <c r="CH17" s="30">
        <f t="shared" si="3"/>
        <v>0.33200000000000002</v>
      </c>
      <c r="CI17" s="25">
        <f t="shared" si="3"/>
        <v>8</v>
      </c>
      <c r="CJ17" s="28">
        <f t="shared" si="3"/>
        <v>0.99</v>
      </c>
    </row>
    <row r="18" spans="1:88" x14ac:dyDescent="0.2">
      <c r="A18" s="19">
        <v>1908</v>
      </c>
      <c r="B18" s="19"/>
      <c r="C18" s="17">
        <v>31</v>
      </c>
      <c r="D18" s="20" t="s">
        <v>48</v>
      </c>
      <c r="E18" s="21">
        <v>1</v>
      </c>
      <c r="F18" s="22">
        <v>2.19</v>
      </c>
      <c r="G18" s="17">
        <v>14</v>
      </c>
      <c r="I18" s="22">
        <v>1.3</v>
      </c>
      <c r="J18" s="17">
        <v>9</v>
      </c>
      <c r="L18" s="23">
        <v>0.28100000000000003</v>
      </c>
      <c r="M18" s="17">
        <v>7</v>
      </c>
      <c r="O18" s="22">
        <v>0.48</v>
      </c>
      <c r="P18" s="17">
        <v>1</v>
      </c>
      <c r="R18" s="4"/>
      <c r="S18" s="4" t="s">
        <v>62</v>
      </c>
      <c r="T18" s="5">
        <v>23</v>
      </c>
      <c r="U18" s="5">
        <v>231</v>
      </c>
      <c r="V18" s="4" t="s">
        <v>9</v>
      </c>
      <c r="W18" s="5" t="s">
        <v>0</v>
      </c>
      <c r="X18" s="4">
        <v>53</v>
      </c>
      <c r="Y18" s="4">
        <v>42</v>
      </c>
      <c r="Z18" s="4">
        <v>17</v>
      </c>
      <c r="AA18" s="4">
        <v>30</v>
      </c>
      <c r="AB18" s="57"/>
      <c r="AD18" s="25">
        <f t="shared" si="4"/>
        <v>1</v>
      </c>
      <c r="AE18" s="25" t="str">
        <f t="shared" si="5"/>
        <v>Mart v. Beek</v>
      </c>
      <c r="AF18" s="25">
        <f t="shared" si="1"/>
        <v>10</v>
      </c>
      <c r="AG18" s="25">
        <f t="shared" si="1"/>
        <v>24</v>
      </c>
      <c r="AH18" s="25">
        <f t="shared" si="1"/>
        <v>7</v>
      </c>
      <c r="AI18" s="25">
        <f t="shared" si="1"/>
        <v>1</v>
      </c>
      <c r="AJ18" s="28">
        <f>IF(AF18=0,"",VLOOKUP($AE18,$D$6:$P117,AJ$1,FALSE))</f>
        <v>1.86</v>
      </c>
      <c r="AK18" s="28">
        <f>IF(AG18=0,"",VLOOKUP($AE18,$D$6:$P117,AK$1,FALSE))</f>
        <v>1.35</v>
      </c>
      <c r="AL18" s="30">
        <f>IF(AH18=0,"",VLOOKUP($AE18,$D$6:$P117,AL$1,FALSE))</f>
        <v>0.33</v>
      </c>
      <c r="AM18" s="28">
        <f>IF(AI18=0,"",VLOOKUP($AE18,$D$6:$P117,AM$1,FALSE))</f>
        <v>1.1299999999999999</v>
      </c>
      <c r="AO18" s="49" t="str">
        <f t="shared" si="6"/>
        <v/>
      </c>
      <c r="AQ18" s="50"/>
      <c r="AR18" s="50"/>
      <c r="AS18" s="53"/>
      <c r="AT18" s="26"/>
      <c r="AU18" s="28" t="str">
        <f t="shared" si="7"/>
        <v/>
      </c>
      <c r="AV18" s="28" t="str">
        <f t="shared" si="8"/>
        <v/>
      </c>
      <c r="AW18" s="30" t="str">
        <f t="shared" si="9"/>
        <v/>
      </c>
      <c r="AY18" s="28">
        <f t="shared" si="10"/>
        <v>1.86</v>
      </c>
      <c r="AZ18" s="28">
        <f t="shared" si="11"/>
        <v>1.35</v>
      </c>
      <c r="BA18" s="55">
        <f t="shared" si="12"/>
        <v>0.33</v>
      </c>
      <c r="BC18" s="1" t="s">
        <v>62</v>
      </c>
      <c r="BD18" s="5">
        <v>23</v>
      </c>
      <c r="BE18" s="54">
        <v>231</v>
      </c>
      <c r="BF18" s="1" t="s">
        <v>9</v>
      </c>
      <c r="BG18" s="1" t="s">
        <v>0</v>
      </c>
      <c r="BH18" s="25">
        <f t="shared" si="13"/>
        <v>56</v>
      </c>
      <c r="BI18" s="25">
        <f t="shared" si="14"/>
        <v>41</v>
      </c>
      <c r="BJ18" s="25">
        <f t="shared" si="15"/>
        <v>17</v>
      </c>
      <c r="BK18" s="25">
        <f t="shared" si="16"/>
        <v>32</v>
      </c>
      <c r="BL18" s="3">
        <v>13</v>
      </c>
      <c r="BM18" s="25">
        <f t="shared" si="17"/>
        <v>23113</v>
      </c>
      <c r="BN18" s="25">
        <f t="shared" si="18"/>
        <v>23113</v>
      </c>
      <c r="BO18" s="25">
        <f t="shared" si="19"/>
        <v>231</v>
      </c>
      <c r="BP18" s="25">
        <f t="shared" si="20"/>
        <v>13</v>
      </c>
      <c r="BR18" s="25" t="str" cm="1">
        <f t="array" ref="BR18">IF($BP18="","",IF(INDEX(BC$6:BC$105,$BP18,1)="","",INDEX(BC$6:BC$105,$BP18,1)))</f>
        <v>De Sport 3</v>
      </c>
      <c r="BS18" s="25" cm="1">
        <f t="array" ref="BS18">IF($BP18="","",IF(INDEX(BD$6:BD$105,$BP18,1)="","",INDEX(BD$6:BD$105,$BP18,1)))</f>
        <v>23</v>
      </c>
      <c r="BT18" s="25" cm="1">
        <f t="array" ref="BT18">IF($BP18="","",IF(INDEX(BE$6:BE$105,$BP18,1)="","",INDEX(BE$6:BE$105,$BP18,1)))</f>
        <v>231</v>
      </c>
      <c r="BU18" s="25" t="str" cm="1">
        <f t="array" ref="BU18">IF($BP18="","",IF(INDEX(BF$6:BF$105,$BP18,1)="","",INDEX(BF$6:BF$105,$BP18,1)))</f>
        <v>Mart v. Beek</v>
      </c>
      <c r="BV18" s="25" t="str" cm="1">
        <f t="array" ref="BV18">IF($BP18="","",IF(INDEX(BG$6:BG$105,$BP18,1)="","",INDEX(BG$6:BG$105,$BP18,1)))</f>
        <v/>
      </c>
      <c r="BW18" s="25" cm="1">
        <f t="array" ref="BW18">IF($BP18="","",IF(INDEX(BH$6:BH$105,$BP18,1)="","",INDEX(BH$6:BH$105,$BP18,1)))</f>
        <v>56</v>
      </c>
      <c r="BX18" s="25" cm="1">
        <f t="array" ref="BX18">IF($BP18="","",IF(INDEX(BI$6:BI$105,$BP18,1)="","",INDEX(BI$6:BI$105,$BP18,1)))</f>
        <v>41</v>
      </c>
      <c r="BY18" s="25" cm="1">
        <f t="array" ref="BY18">IF($BP18="","",IF(INDEX(BJ$6:BJ$105,$BP18,1)="","",INDEX(BJ$6:BJ$105,$BP18,1)))</f>
        <v>17</v>
      </c>
      <c r="BZ18" s="25" cm="1">
        <f t="array" ref="BZ18">IF($BP18="","",IF(INDEX(BK$6:BK$105,$BP18,1)="","",INDEX(BK$6:BK$105,$BP18,1)))</f>
        <v>32</v>
      </c>
      <c r="CB18" s="25" t="str">
        <f t="shared" si="21"/>
        <v>Mart v. Beek</v>
      </c>
      <c r="CC18" s="25">
        <f t="shared" si="22"/>
        <v>10</v>
      </c>
      <c r="CD18" s="28">
        <f t="shared" si="3"/>
        <v>1.86</v>
      </c>
      <c r="CE18" s="25">
        <f t="shared" si="3"/>
        <v>24</v>
      </c>
      <c r="CF18" s="28">
        <f t="shared" si="3"/>
        <v>1.35</v>
      </c>
      <c r="CG18" s="25">
        <f t="shared" si="3"/>
        <v>7</v>
      </c>
      <c r="CH18" s="30">
        <f t="shared" si="3"/>
        <v>0.33</v>
      </c>
      <c r="CI18" s="25">
        <f t="shared" si="3"/>
        <v>1</v>
      </c>
      <c r="CJ18" s="28">
        <f t="shared" si="3"/>
        <v>1.1299999999999999</v>
      </c>
    </row>
    <row r="19" spans="1:88" x14ac:dyDescent="0.2">
      <c r="A19" s="19">
        <v>2101</v>
      </c>
      <c r="B19" s="19"/>
      <c r="C19" s="17">
        <v>33</v>
      </c>
      <c r="D19" s="20" t="s">
        <v>30</v>
      </c>
      <c r="E19" s="21">
        <v>1</v>
      </c>
      <c r="F19" s="22">
        <v>0.93</v>
      </c>
      <c r="G19" s="17">
        <v>13</v>
      </c>
      <c r="I19" s="22">
        <v>0.63</v>
      </c>
      <c r="J19" s="17">
        <v>11</v>
      </c>
      <c r="L19" s="23">
        <v>0.14599999999999999</v>
      </c>
      <c r="M19" s="17">
        <v>4</v>
      </c>
      <c r="O19" s="22">
        <v>0.45</v>
      </c>
      <c r="P19" s="17">
        <v>5</v>
      </c>
      <c r="R19" s="4"/>
      <c r="S19" s="4" t="s">
        <v>0</v>
      </c>
      <c r="T19" s="5" t="s">
        <v>0</v>
      </c>
      <c r="U19" s="5">
        <v>232</v>
      </c>
      <c r="V19" s="4" t="s">
        <v>10</v>
      </c>
      <c r="W19" s="5" t="s">
        <v>0</v>
      </c>
      <c r="X19" s="4">
        <v>65</v>
      </c>
      <c r="Y19" s="4">
        <v>35</v>
      </c>
      <c r="Z19" s="4">
        <v>21</v>
      </c>
      <c r="AA19" s="4">
        <v>37</v>
      </c>
      <c r="AB19" s="57"/>
      <c r="AD19" s="25">
        <f t="shared" si="4"/>
        <v>1</v>
      </c>
      <c r="AE19" s="25" t="str">
        <f t="shared" si="5"/>
        <v>Herm Kuijpers</v>
      </c>
      <c r="AF19" s="25">
        <f t="shared" si="1"/>
        <v>26</v>
      </c>
      <c r="AG19" s="25">
        <f t="shared" si="1"/>
        <v>8</v>
      </c>
      <c r="AH19" s="25">
        <f t="shared" si="1"/>
        <v>11</v>
      </c>
      <c r="AI19" s="25">
        <f t="shared" si="1"/>
        <v>3</v>
      </c>
      <c r="AJ19" s="28">
        <f>IF(AF19=0,"",VLOOKUP($AE19,$D$6:$P118,AJ$1,FALSE))</f>
        <v>2.13</v>
      </c>
      <c r="AK19" s="28">
        <f>IF(AG19=0,"",VLOOKUP($AE19,$D$6:$P118,AK$1,FALSE))</f>
        <v>1.1499999999999999</v>
      </c>
      <c r="AL19" s="30">
        <f>IF(AH19=0,"",VLOOKUP($AE19,$D$6:$P118,AL$1,FALSE))</f>
        <v>0.41899999999999998</v>
      </c>
      <c r="AM19" s="28">
        <f>IF(AI19=0,"",VLOOKUP($AE19,$D$6:$P118,AM$1,FALSE))</f>
        <v>0.98</v>
      </c>
      <c r="AO19" s="49" t="str">
        <f t="shared" si="6"/>
        <v/>
      </c>
      <c r="AQ19" s="50"/>
      <c r="AR19" s="50"/>
      <c r="AS19" s="53"/>
      <c r="AT19" s="26"/>
      <c r="AU19" s="28" t="str">
        <f t="shared" si="7"/>
        <v/>
      </c>
      <c r="AV19" s="28" t="str">
        <f t="shared" si="8"/>
        <v/>
      </c>
      <c r="AW19" s="30" t="str">
        <f t="shared" si="9"/>
        <v/>
      </c>
      <c r="AY19" s="28">
        <f t="shared" si="10"/>
        <v>2.13</v>
      </c>
      <c r="AZ19" s="28">
        <f t="shared" si="11"/>
        <v>1.1499999999999999</v>
      </c>
      <c r="BA19" s="55">
        <f t="shared" si="12"/>
        <v>0.41899999999999998</v>
      </c>
      <c r="BC19" s="1" t="s">
        <v>0</v>
      </c>
      <c r="BD19" s="5" t="s">
        <v>0</v>
      </c>
      <c r="BE19" s="54">
        <v>232</v>
      </c>
      <c r="BF19" s="1" t="s">
        <v>10</v>
      </c>
      <c r="BG19" s="1" t="s">
        <v>0</v>
      </c>
      <c r="BH19" s="25">
        <f t="shared" si="13"/>
        <v>64</v>
      </c>
      <c r="BI19" s="25">
        <f t="shared" si="14"/>
        <v>35</v>
      </c>
      <c r="BJ19" s="25">
        <f t="shared" si="15"/>
        <v>21</v>
      </c>
      <c r="BK19" s="25">
        <f t="shared" si="16"/>
        <v>36</v>
      </c>
      <c r="BL19" s="3">
        <v>14</v>
      </c>
      <c r="BM19" s="25">
        <f t="shared" si="17"/>
        <v>23214</v>
      </c>
      <c r="BN19" s="25">
        <f t="shared" si="18"/>
        <v>23214</v>
      </c>
      <c r="BO19" s="25">
        <f t="shared" si="19"/>
        <v>232</v>
      </c>
      <c r="BP19" s="25">
        <f t="shared" si="20"/>
        <v>14</v>
      </c>
      <c r="BR19" s="25" t="str" cm="1">
        <f t="array" ref="BR19">IF($BP19="","",IF(INDEX(BC$6:BC$105,$BP19,1)="","",INDEX(BC$6:BC$105,$BP19,1)))</f>
        <v/>
      </c>
      <c r="BS19" s="25" t="str" cm="1">
        <f t="array" ref="BS19">IF($BP19="","",IF(INDEX(BD$6:BD$105,$BP19,1)="","",INDEX(BD$6:BD$105,$BP19,1)))</f>
        <v/>
      </c>
      <c r="BT19" s="25" cm="1">
        <f t="array" ref="BT19">IF($BP19="","",IF(INDEX(BE$6:BE$105,$BP19,1)="","",INDEX(BE$6:BE$105,$BP19,1)))</f>
        <v>232</v>
      </c>
      <c r="BU19" s="25" t="str" cm="1">
        <f t="array" ref="BU19">IF($BP19="","",IF(INDEX(BF$6:BF$105,$BP19,1)="","",INDEX(BF$6:BF$105,$BP19,1)))</f>
        <v>Herm Kuijpers</v>
      </c>
      <c r="BV19" s="25" t="str" cm="1">
        <f t="array" ref="BV19">IF($BP19="","",IF(INDEX(BG$6:BG$105,$BP19,1)="","",INDEX(BG$6:BG$105,$BP19,1)))</f>
        <v/>
      </c>
      <c r="BW19" s="25" cm="1">
        <f t="array" ref="BW19">IF($BP19="","",IF(INDEX(BH$6:BH$105,$BP19,1)="","",INDEX(BH$6:BH$105,$BP19,1)))</f>
        <v>64</v>
      </c>
      <c r="BX19" s="25" cm="1">
        <f t="array" ref="BX19">IF($BP19="","",IF(INDEX(BI$6:BI$105,$BP19,1)="","",INDEX(BI$6:BI$105,$BP19,1)))</f>
        <v>35</v>
      </c>
      <c r="BY19" s="25" cm="1">
        <f t="array" ref="BY19">IF($BP19="","",IF(INDEX(BJ$6:BJ$105,$BP19,1)="","",INDEX(BJ$6:BJ$105,$BP19,1)))</f>
        <v>21</v>
      </c>
      <c r="BZ19" s="25" cm="1">
        <f t="array" ref="BZ19">IF($BP19="","",IF(INDEX(BK$6:BK$105,$BP19,1)="","",INDEX(BK$6:BK$105,$BP19,1)))</f>
        <v>36</v>
      </c>
      <c r="CB19" s="25" t="str">
        <f t="shared" si="21"/>
        <v>Herm Kuijpers</v>
      </c>
      <c r="CC19" s="25">
        <f t="shared" si="22"/>
        <v>26</v>
      </c>
      <c r="CD19" s="28">
        <f t="shared" si="3"/>
        <v>2.13</v>
      </c>
      <c r="CE19" s="25">
        <f t="shared" si="3"/>
        <v>8</v>
      </c>
      <c r="CF19" s="28">
        <f t="shared" si="3"/>
        <v>1.1499999999999999</v>
      </c>
      <c r="CG19" s="25">
        <f t="shared" si="3"/>
        <v>11</v>
      </c>
      <c r="CH19" s="30">
        <f t="shared" si="3"/>
        <v>0.41899999999999998</v>
      </c>
      <c r="CI19" s="25">
        <f t="shared" si="3"/>
        <v>3</v>
      </c>
      <c r="CJ19" s="28">
        <f t="shared" si="3"/>
        <v>0.98</v>
      </c>
    </row>
    <row r="20" spans="1:88" x14ac:dyDescent="0.2">
      <c r="A20" s="19">
        <v>2102</v>
      </c>
      <c r="B20" s="19"/>
      <c r="C20" s="17">
        <v>44</v>
      </c>
      <c r="D20" s="20" t="s">
        <v>25</v>
      </c>
      <c r="E20" s="21">
        <v>1</v>
      </c>
      <c r="F20" s="22">
        <v>4.5999999999999996</v>
      </c>
      <c r="G20" s="17">
        <v>19</v>
      </c>
      <c r="I20" s="22">
        <v>1.65</v>
      </c>
      <c r="J20" s="17">
        <v>9</v>
      </c>
      <c r="L20" s="23">
        <v>0.45</v>
      </c>
      <c r="M20" s="17">
        <v>15</v>
      </c>
      <c r="O20" s="22">
        <v>1.47</v>
      </c>
      <c r="P20" s="17">
        <v>1</v>
      </c>
      <c r="R20" s="4"/>
      <c r="S20" s="4" t="s">
        <v>0</v>
      </c>
      <c r="T20" s="5" t="s">
        <v>0</v>
      </c>
      <c r="U20" s="5">
        <v>233</v>
      </c>
      <c r="V20" s="4" t="s">
        <v>11</v>
      </c>
      <c r="W20" s="5" t="s">
        <v>0</v>
      </c>
      <c r="X20" s="4">
        <v>37</v>
      </c>
      <c r="Y20" s="4">
        <v>17</v>
      </c>
      <c r="Z20" s="4">
        <v>12</v>
      </c>
      <c r="AA20" s="4">
        <v>21</v>
      </c>
      <c r="AB20" s="57"/>
      <c r="AD20" s="25">
        <f t="shared" si="4"/>
        <v>1</v>
      </c>
      <c r="AE20" s="25" t="str">
        <f t="shared" si="5"/>
        <v>Frans Litjens</v>
      </c>
      <c r="AF20" s="25">
        <f t="shared" si="1"/>
        <v>7</v>
      </c>
      <c r="AG20" s="25">
        <f t="shared" si="1"/>
        <v>11</v>
      </c>
      <c r="AH20" s="25">
        <f t="shared" si="1"/>
        <v>4</v>
      </c>
      <c r="AI20" s="25">
        <f t="shared" si="1"/>
        <v>11</v>
      </c>
      <c r="AJ20" s="28">
        <f>IF(AF20=0,"",VLOOKUP($AE20,$D$6:$P119,AJ$1,FALSE))</f>
        <v>1.22</v>
      </c>
      <c r="AK20" s="28">
        <f>IF(AG20=0,"",VLOOKUP($AE20,$D$6:$P119,AK$1,FALSE))</f>
        <v>0.66</v>
      </c>
      <c r="AL20" s="30">
        <f>IF(AH20=0,"",VLOOKUP($AE20,$D$6:$P119,AL$1,FALSE))</f>
        <v>0.248</v>
      </c>
      <c r="AM20" s="28">
        <f>IF(AI20=0,"",VLOOKUP($AE20,$D$6:$P119,AM$1,FALSE))</f>
        <v>0.6</v>
      </c>
      <c r="AO20" s="49" t="str">
        <f t="shared" si="6"/>
        <v/>
      </c>
      <c r="AQ20" s="50"/>
      <c r="AR20" s="50"/>
      <c r="AS20" s="53"/>
      <c r="AT20" s="26"/>
      <c r="AU20" s="28" t="str">
        <f t="shared" si="7"/>
        <v/>
      </c>
      <c r="AV20" s="28" t="str">
        <f t="shared" si="8"/>
        <v/>
      </c>
      <c r="AW20" s="30" t="str">
        <f t="shared" si="9"/>
        <v/>
      </c>
      <c r="AY20" s="28">
        <f t="shared" si="10"/>
        <v>1.22</v>
      </c>
      <c r="AZ20" s="28">
        <f t="shared" si="11"/>
        <v>0.66</v>
      </c>
      <c r="BA20" s="55">
        <f t="shared" si="12"/>
        <v>0.248</v>
      </c>
      <c r="BC20" s="1" t="s">
        <v>0</v>
      </c>
      <c r="BD20" s="5" t="s">
        <v>0</v>
      </c>
      <c r="BE20" s="54">
        <v>233</v>
      </c>
      <c r="BF20" s="1" t="s">
        <v>11</v>
      </c>
      <c r="BG20" s="1" t="s">
        <v>0</v>
      </c>
      <c r="BH20" s="25">
        <f t="shared" si="13"/>
        <v>37</v>
      </c>
      <c r="BI20" s="25">
        <f t="shared" si="14"/>
        <v>20</v>
      </c>
      <c r="BJ20" s="25">
        <f t="shared" si="15"/>
        <v>12</v>
      </c>
      <c r="BK20" s="25">
        <f t="shared" si="16"/>
        <v>21</v>
      </c>
      <c r="BL20" s="3">
        <v>15</v>
      </c>
      <c r="BM20" s="25">
        <f t="shared" si="17"/>
        <v>23315</v>
      </c>
      <c r="BN20" s="25">
        <f t="shared" si="18"/>
        <v>23315</v>
      </c>
      <c r="BO20" s="25">
        <f t="shared" si="19"/>
        <v>233</v>
      </c>
      <c r="BP20" s="25">
        <f t="shared" si="20"/>
        <v>15</v>
      </c>
      <c r="BR20" s="25" t="str" cm="1">
        <f t="array" ref="BR20">IF($BP20="","",IF(INDEX(BC$6:BC$105,$BP20,1)="","",INDEX(BC$6:BC$105,$BP20,1)))</f>
        <v/>
      </c>
      <c r="BS20" s="25" t="str" cm="1">
        <f t="array" ref="BS20">IF($BP20="","",IF(INDEX(BD$6:BD$105,$BP20,1)="","",INDEX(BD$6:BD$105,$BP20,1)))</f>
        <v/>
      </c>
      <c r="BT20" s="25" cm="1">
        <f t="array" ref="BT20">IF($BP20="","",IF(INDEX(BE$6:BE$105,$BP20,1)="","",INDEX(BE$6:BE$105,$BP20,1)))</f>
        <v>233</v>
      </c>
      <c r="BU20" s="25" t="str" cm="1">
        <f t="array" ref="BU20">IF($BP20="","",IF(INDEX(BF$6:BF$105,$BP20,1)="","",INDEX(BF$6:BF$105,$BP20,1)))</f>
        <v>Frans Litjens</v>
      </c>
      <c r="BV20" s="25" t="str" cm="1">
        <f t="array" ref="BV20">IF($BP20="","",IF(INDEX(BG$6:BG$105,$BP20,1)="","",INDEX(BG$6:BG$105,$BP20,1)))</f>
        <v/>
      </c>
      <c r="BW20" s="25" cm="1">
        <f t="array" ref="BW20">IF($BP20="","",IF(INDEX(BH$6:BH$105,$BP20,1)="","",INDEX(BH$6:BH$105,$BP20,1)))</f>
        <v>37</v>
      </c>
      <c r="BX20" s="25" cm="1">
        <f t="array" ref="BX20">IF($BP20="","",IF(INDEX(BI$6:BI$105,$BP20,1)="","",INDEX(BI$6:BI$105,$BP20,1)))</f>
        <v>20</v>
      </c>
      <c r="BY20" s="25" cm="1">
        <f t="array" ref="BY20">IF($BP20="","",IF(INDEX(BJ$6:BJ$105,$BP20,1)="","",INDEX(BJ$6:BJ$105,$BP20,1)))</f>
        <v>12</v>
      </c>
      <c r="BZ20" s="25" cm="1">
        <f t="array" ref="BZ20">IF($BP20="","",IF(INDEX(BK$6:BK$105,$BP20,1)="","",INDEX(BK$6:BK$105,$BP20,1)))</f>
        <v>21</v>
      </c>
      <c r="CB20" s="25" t="str">
        <f t="shared" si="21"/>
        <v>Frans Litjens</v>
      </c>
      <c r="CC20" s="25">
        <f t="shared" si="22"/>
        <v>7</v>
      </c>
      <c r="CD20" s="28">
        <f t="shared" si="3"/>
        <v>1.22</v>
      </c>
      <c r="CE20" s="25">
        <f t="shared" si="3"/>
        <v>11</v>
      </c>
      <c r="CF20" s="28">
        <f t="shared" si="3"/>
        <v>0.66</v>
      </c>
      <c r="CG20" s="25">
        <f t="shared" si="3"/>
        <v>4</v>
      </c>
      <c r="CH20" s="30">
        <f t="shared" si="3"/>
        <v>0.248</v>
      </c>
      <c r="CI20" s="25">
        <f t="shared" si="3"/>
        <v>11</v>
      </c>
      <c r="CJ20" s="28">
        <f t="shared" si="3"/>
        <v>0.6</v>
      </c>
    </row>
    <row r="21" spans="1:88" x14ac:dyDescent="0.2">
      <c r="A21" s="19">
        <v>2103</v>
      </c>
      <c r="B21" s="19" t="s">
        <v>82</v>
      </c>
      <c r="C21" s="17">
        <v>39</v>
      </c>
      <c r="D21" s="20" t="s">
        <v>26</v>
      </c>
      <c r="E21" s="21">
        <v>1</v>
      </c>
      <c r="F21" s="22">
        <v>1.97</v>
      </c>
      <c r="G21" s="17">
        <v>9</v>
      </c>
      <c r="I21" s="22">
        <v>1.07</v>
      </c>
      <c r="J21" s="17">
        <v>12</v>
      </c>
      <c r="L21" s="23">
        <v>0.34399999999999997</v>
      </c>
      <c r="M21" s="17">
        <v>10</v>
      </c>
      <c r="O21" s="22">
        <v>1</v>
      </c>
      <c r="P21" s="17">
        <v>8</v>
      </c>
      <c r="R21" s="4"/>
      <c r="S21" s="4" t="s">
        <v>0</v>
      </c>
      <c r="T21" s="5" t="s">
        <v>0</v>
      </c>
      <c r="U21" s="5">
        <v>234</v>
      </c>
      <c r="V21" s="4" t="s">
        <v>12</v>
      </c>
      <c r="W21" s="5" t="s">
        <v>82</v>
      </c>
      <c r="X21" s="4">
        <v>42</v>
      </c>
      <c r="Y21" s="4">
        <v>25</v>
      </c>
      <c r="Z21" s="4">
        <v>21</v>
      </c>
      <c r="AA21" s="4">
        <v>24</v>
      </c>
      <c r="AB21" s="57"/>
      <c r="AD21" s="25">
        <f t="shared" si="4"/>
        <v>1</v>
      </c>
      <c r="AE21" s="25" t="str">
        <f t="shared" si="5"/>
        <v>Henk Martens</v>
      </c>
      <c r="AF21" s="25">
        <f t="shared" si="1"/>
        <v>9</v>
      </c>
      <c r="AG21" s="25">
        <f t="shared" si="1"/>
        <v>10</v>
      </c>
      <c r="AH21" s="25">
        <f t="shared" si="1"/>
        <v>29</v>
      </c>
      <c r="AI21" s="25">
        <f t="shared" si="1"/>
        <v>3</v>
      </c>
      <c r="AJ21" s="28">
        <f>IF(AF21=0,"",VLOOKUP($AE21,$D$6:$P120,AJ$1,FALSE))</f>
        <v>1.39</v>
      </c>
      <c r="AK21" s="28">
        <f>IF(AG21=0,"",VLOOKUP($AE21,$D$6:$P120,AK$1,FALSE))</f>
        <v>0.84</v>
      </c>
      <c r="AL21" s="30">
        <f>IF(AH21=0,"",VLOOKUP($AE21,$D$6:$P120,AL$1,FALSE))</f>
        <v>0.43</v>
      </c>
      <c r="AM21" s="28">
        <f>IF(AI21=0,"",VLOOKUP($AE21,$D$6:$P120,AM$1,FALSE))</f>
        <v>0.77</v>
      </c>
      <c r="AO21" s="49" t="str">
        <f t="shared" si="6"/>
        <v/>
      </c>
      <c r="AQ21" s="50"/>
      <c r="AR21" s="50"/>
      <c r="AS21" s="53"/>
      <c r="AT21" s="26"/>
      <c r="AU21" s="28" t="str">
        <f t="shared" si="7"/>
        <v/>
      </c>
      <c r="AV21" s="28" t="str">
        <f t="shared" si="8"/>
        <v/>
      </c>
      <c r="AW21" s="30" t="str">
        <f t="shared" si="9"/>
        <v/>
      </c>
      <c r="AY21" s="28">
        <f t="shared" si="10"/>
        <v>1.39</v>
      </c>
      <c r="AZ21" s="28">
        <f t="shared" si="11"/>
        <v>0.84</v>
      </c>
      <c r="BA21" s="55">
        <f t="shared" si="12"/>
        <v>0.43</v>
      </c>
      <c r="BC21" s="1" t="s">
        <v>0</v>
      </c>
      <c r="BD21" s="5" t="s">
        <v>0</v>
      </c>
      <c r="BE21" s="54">
        <v>234</v>
      </c>
      <c r="BF21" s="1" t="s">
        <v>12</v>
      </c>
      <c r="BG21" s="1" t="s">
        <v>82</v>
      </c>
      <c r="BH21" s="25">
        <f t="shared" si="13"/>
        <v>42</v>
      </c>
      <c r="BI21" s="25">
        <f t="shared" si="14"/>
        <v>25</v>
      </c>
      <c r="BJ21" s="25">
        <f t="shared" si="15"/>
        <v>22</v>
      </c>
      <c r="BK21" s="25">
        <f t="shared" si="16"/>
        <v>24</v>
      </c>
      <c r="BL21" s="3">
        <v>16</v>
      </c>
      <c r="BM21" s="25">
        <f t="shared" si="17"/>
        <v>23416</v>
      </c>
      <c r="BN21" s="25">
        <f t="shared" si="18"/>
        <v>23416</v>
      </c>
      <c r="BO21" s="25">
        <f t="shared" si="19"/>
        <v>234</v>
      </c>
      <c r="BP21" s="25">
        <f t="shared" si="20"/>
        <v>16</v>
      </c>
      <c r="BR21" s="25" t="str" cm="1">
        <f t="array" ref="BR21">IF($BP21="","",IF(INDEX(BC$6:BC$105,$BP21,1)="","",INDEX(BC$6:BC$105,$BP21,1)))</f>
        <v/>
      </c>
      <c r="BS21" s="25" t="str" cm="1">
        <f t="array" ref="BS21">IF($BP21="","",IF(INDEX(BD$6:BD$105,$BP21,1)="","",INDEX(BD$6:BD$105,$BP21,1)))</f>
        <v/>
      </c>
      <c r="BT21" s="25" cm="1">
        <f t="array" ref="BT21">IF($BP21="","",IF(INDEX(BE$6:BE$105,$BP21,1)="","",INDEX(BE$6:BE$105,$BP21,1)))</f>
        <v>234</v>
      </c>
      <c r="BU21" s="25" t="str" cm="1">
        <f t="array" ref="BU21">IF($BP21="","",IF(INDEX(BF$6:BF$105,$BP21,1)="","",INDEX(BF$6:BF$105,$BP21,1)))</f>
        <v>Henk Martens</v>
      </c>
      <c r="BV21" s="25" t="str" cm="1">
        <f t="array" ref="BV21">IF($BP21="","",IF(INDEX(BG$6:BG$105,$BP21,1)="","",INDEX(BG$6:BG$105,$BP21,1)))</f>
        <v>L</v>
      </c>
      <c r="BW21" s="25" cm="1">
        <f t="array" ref="BW21">IF($BP21="","",IF(INDEX(BH$6:BH$105,$BP21,1)="","",INDEX(BH$6:BH$105,$BP21,1)))</f>
        <v>42</v>
      </c>
      <c r="BX21" s="25" cm="1">
        <f t="array" ref="BX21">IF($BP21="","",IF(INDEX(BI$6:BI$105,$BP21,1)="","",INDEX(BI$6:BI$105,$BP21,1)))</f>
        <v>25</v>
      </c>
      <c r="BY21" s="25" cm="1">
        <f t="array" ref="BY21">IF($BP21="","",IF(INDEX(BJ$6:BJ$105,$BP21,1)="","",INDEX(BJ$6:BJ$105,$BP21,1)))</f>
        <v>22</v>
      </c>
      <c r="BZ21" s="25" cm="1">
        <f t="array" ref="BZ21">IF($BP21="","",IF(INDEX(BK$6:BK$105,$BP21,1)="","",INDEX(BK$6:BK$105,$BP21,1)))</f>
        <v>24</v>
      </c>
      <c r="CB21" s="25" t="str">
        <f t="shared" si="21"/>
        <v>Henk Martens</v>
      </c>
      <c r="CC21" s="25">
        <f t="shared" si="22"/>
        <v>9</v>
      </c>
      <c r="CD21" s="28">
        <f t="shared" si="3"/>
        <v>1.39</v>
      </c>
      <c r="CE21" s="25">
        <f t="shared" si="3"/>
        <v>10</v>
      </c>
      <c r="CF21" s="28">
        <f t="shared" si="3"/>
        <v>0.84</v>
      </c>
      <c r="CG21" s="25">
        <f t="shared" si="3"/>
        <v>29</v>
      </c>
      <c r="CH21" s="30">
        <f t="shared" si="3"/>
        <v>0.43</v>
      </c>
      <c r="CI21" s="25">
        <f t="shared" si="3"/>
        <v>3</v>
      </c>
      <c r="CJ21" s="28">
        <f t="shared" si="3"/>
        <v>0.77</v>
      </c>
    </row>
    <row r="22" spans="1:88" x14ac:dyDescent="0.2">
      <c r="A22" s="19">
        <v>2104</v>
      </c>
      <c r="B22" s="19"/>
      <c r="C22" s="17">
        <v>36</v>
      </c>
      <c r="D22" s="20" t="s">
        <v>28</v>
      </c>
      <c r="E22" s="21">
        <v>1</v>
      </c>
      <c r="F22" s="22">
        <v>1.37</v>
      </c>
      <c r="G22" s="17">
        <v>11</v>
      </c>
      <c r="I22" s="22">
        <v>0.8</v>
      </c>
      <c r="J22" s="17">
        <v>11</v>
      </c>
      <c r="L22" s="23">
        <v>0.20599999999999999</v>
      </c>
      <c r="M22" s="17">
        <v>8</v>
      </c>
      <c r="O22" s="22">
        <v>0.69</v>
      </c>
      <c r="P22" s="17">
        <v>6</v>
      </c>
      <c r="R22" s="4"/>
      <c r="S22" s="4" t="s">
        <v>69</v>
      </c>
      <c r="T22" s="5">
        <v>29</v>
      </c>
      <c r="U22" s="5">
        <v>291</v>
      </c>
      <c r="V22" s="4" t="s">
        <v>13</v>
      </c>
      <c r="W22" s="5" t="s">
        <v>0</v>
      </c>
      <c r="X22" s="4">
        <v>62</v>
      </c>
      <c r="Y22" s="4">
        <v>35</v>
      </c>
      <c r="Z22" s="4">
        <v>15</v>
      </c>
      <c r="AA22" s="4">
        <v>35</v>
      </c>
      <c r="AB22" s="57"/>
      <c r="AD22" s="25">
        <f t="shared" si="4"/>
        <v>1</v>
      </c>
      <c r="AE22" s="25" t="str">
        <f t="shared" si="5"/>
        <v>Paul Crooijmans</v>
      </c>
      <c r="AF22" s="25">
        <f t="shared" si="1"/>
        <v>7</v>
      </c>
      <c r="AG22" s="25">
        <f t="shared" si="1"/>
        <v>9</v>
      </c>
      <c r="AH22" s="25">
        <f t="shared" si="1"/>
        <v>5</v>
      </c>
      <c r="AI22" s="25">
        <f t="shared" si="1"/>
        <v>1</v>
      </c>
      <c r="AJ22" s="28">
        <f>IF(AF22=0,"",VLOOKUP($AE22,$D$6:$P121,AJ$1,FALSE))</f>
        <v>2.0499999999999998</v>
      </c>
      <c r="AK22" s="28">
        <f>IF(AG22=0,"",VLOOKUP($AE22,$D$6:$P121,AK$1,FALSE))</f>
        <v>1.17</v>
      </c>
      <c r="AL22" s="30">
        <f>IF(AH22=0,"",VLOOKUP($AE22,$D$6:$P121,AL$1,FALSE))</f>
        <v>0.29199999999999998</v>
      </c>
      <c r="AM22" s="28">
        <f>IF(AI22=0,"",VLOOKUP($AE22,$D$6:$P121,AM$1,FALSE))</f>
        <v>0.74</v>
      </c>
      <c r="AO22" s="49" t="str">
        <f t="shared" si="6"/>
        <v/>
      </c>
      <c r="AQ22" s="50"/>
      <c r="AR22" s="50"/>
      <c r="AS22" s="53"/>
      <c r="AT22" s="26"/>
      <c r="AU22" s="28" t="str">
        <f t="shared" si="7"/>
        <v/>
      </c>
      <c r="AV22" s="28" t="str">
        <f t="shared" si="8"/>
        <v/>
      </c>
      <c r="AW22" s="30" t="str">
        <f t="shared" si="9"/>
        <v/>
      </c>
      <c r="AY22" s="28">
        <f t="shared" si="10"/>
        <v>2.0499999999999998</v>
      </c>
      <c r="AZ22" s="28">
        <f t="shared" si="11"/>
        <v>1.17</v>
      </c>
      <c r="BA22" s="55">
        <f t="shared" si="12"/>
        <v>0.29199999999999998</v>
      </c>
      <c r="BC22" s="1" t="s">
        <v>69</v>
      </c>
      <c r="BD22" s="5">
        <v>29</v>
      </c>
      <c r="BE22" s="54">
        <v>291</v>
      </c>
      <c r="BF22" s="1" t="s">
        <v>13</v>
      </c>
      <c r="BG22" s="1" t="s">
        <v>0</v>
      </c>
      <c r="BH22" s="25">
        <f t="shared" si="13"/>
        <v>62</v>
      </c>
      <c r="BI22" s="25">
        <f t="shared" si="14"/>
        <v>35</v>
      </c>
      <c r="BJ22" s="25">
        <f t="shared" si="15"/>
        <v>15</v>
      </c>
      <c r="BK22" s="25">
        <f t="shared" si="16"/>
        <v>35</v>
      </c>
      <c r="BL22" s="3">
        <v>17</v>
      </c>
      <c r="BM22" s="25">
        <f t="shared" si="17"/>
        <v>29117</v>
      </c>
      <c r="BN22" s="25">
        <f t="shared" si="18"/>
        <v>29117</v>
      </c>
      <c r="BO22" s="25">
        <f t="shared" si="19"/>
        <v>291</v>
      </c>
      <c r="BP22" s="25">
        <f t="shared" si="20"/>
        <v>17</v>
      </c>
      <c r="BR22" s="25" t="str" cm="1">
        <f t="array" ref="BR22">IF($BP22="","",IF(INDEX(BC$6:BC$105,$BP22,1)="","",INDEX(BC$6:BC$105,$BP22,1)))</f>
        <v>De Sport R</v>
      </c>
      <c r="BS22" s="25" cm="1">
        <f t="array" ref="BS22">IF($BP22="","",IF(INDEX(BD$6:BD$105,$BP22,1)="","",INDEX(BD$6:BD$105,$BP22,1)))</f>
        <v>29</v>
      </c>
      <c r="BT22" s="25" cm="1">
        <f t="array" ref="BT22">IF($BP22="","",IF(INDEX(BE$6:BE$105,$BP22,1)="","",INDEX(BE$6:BE$105,$BP22,1)))</f>
        <v>291</v>
      </c>
      <c r="BU22" s="25" t="str" cm="1">
        <f t="array" ref="BU22">IF($BP22="","",IF(INDEX(BF$6:BF$105,$BP22,1)="","",INDEX(BF$6:BF$105,$BP22,1)))</f>
        <v>Paul Crooijmans</v>
      </c>
      <c r="BV22" s="25" t="str" cm="1">
        <f t="array" ref="BV22">IF($BP22="","",IF(INDEX(BG$6:BG$105,$BP22,1)="","",INDEX(BG$6:BG$105,$BP22,1)))</f>
        <v/>
      </c>
      <c r="BW22" s="25" cm="1">
        <f t="array" ref="BW22">IF($BP22="","",IF(INDEX(BH$6:BH$105,$BP22,1)="","",INDEX(BH$6:BH$105,$BP22,1)))</f>
        <v>62</v>
      </c>
      <c r="BX22" s="25" cm="1">
        <f t="array" ref="BX22">IF($BP22="","",IF(INDEX(BI$6:BI$105,$BP22,1)="","",INDEX(BI$6:BI$105,$BP22,1)))</f>
        <v>35</v>
      </c>
      <c r="BY22" s="25" cm="1">
        <f t="array" ref="BY22">IF($BP22="","",IF(INDEX(BJ$6:BJ$105,$BP22,1)="","",INDEX(BJ$6:BJ$105,$BP22,1)))</f>
        <v>15</v>
      </c>
      <c r="BZ22" s="25" cm="1">
        <f t="array" ref="BZ22">IF($BP22="","",IF(INDEX(BK$6:BK$105,$BP22,1)="","",INDEX(BK$6:BK$105,$BP22,1)))</f>
        <v>35</v>
      </c>
      <c r="CB22" s="25" t="str">
        <f t="shared" si="21"/>
        <v>Paul Crooijmans</v>
      </c>
      <c r="CC22" s="25">
        <f t="shared" si="22"/>
        <v>7</v>
      </c>
      <c r="CD22" s="28">
        <f t="shared" si="22"/>
        <v>2.0499999999999998</v>
      </c>
      <c r="CE22" s="25">
        <f t="shared" si="22"/>
        <v>9</v>
      </c>
      <c r="CF22" s="28">
        <f t="shared" si="22"/>
        <v>1.17</v>
      </c>
      <c r="CG22" s="25">
        <f t="shared" si="22"/>
        <v>5</v>
      </c>
      <c r="CH22" s="30">
        <f t="shared" si="22"/>
        <v>0.29199999999999998</v>
      </c>
      <c r="CI22" s="25">
        <f t="shared" si="22"/>
        <v>1</v>
      </c>
      <c r="CJ22" s="28">
        <f t="shared" si="22"/>
        <v>0.74</v>
      </c>
    </row>
    <row r="23" spans="1:88" x14ac:dyDescent="0.2">
      <c r="A23" s="19">
        <v>2201</v>
      </c>
      <c r="B23" s="19"/>
      <c r="C23" s="17">
        <v>33</v>
      </c>
      <c r="D23" s="20" t="s">
        <v>24</v>
      </c>
      <c r="E23" s="21">
        <v>1</v>
      </c>
      <c r="F23" s="22">
        <v>0.94</v>
      </c>
      <c r="G23" s="17">
        <v>21</v>
      </c>
      <c r="I23" s="22">
        <v>0.59</v>
      </c>
      <c r="J23" s="17">
        <v>6</v>
      </c>
      <c r="L23" s="23">
        <v>0.20300000000000001</v>
      </c>
      <c r="M23" s="17">
        <v>6</v>
      </c>
      <c r="O23" s="22">
        <v>0</v>
      </c>
      <c r="P23" s="17">
        <v>0</v>
      </c>
      <c r="R23" s="4"/>
      <c r="S23" s="4" t="s">
        <v>0</v>
      </c>
      <c r="T23" s="5" t="s">
        <v>0</v>
      </c>
      <c r="U23" s="5">
        <v>292</v>
      </c>
      <c r="V23" s="4" t="s">
        <v>14</v>
      </c>
      <c r="W23" s="5" t="s">
        <v>0</v>
      </c>
      <c r="X23" s="4">
        <v>47</v>
      </c>
      <c r="Y23" s="4">
        <v>26</v>
      </c>
      <c r="Z23" s="4">
        <v>16</v>
      </c>
      <c r="AA23" s="4">
        <v>26</v>
      </c>
      <c r="AB23" s="57"/>
      <c r="AD23" s="25">
        <f t="shared" si="4"/>
        <v>1</v>
      </c>
      <c r="AE23" s="25" t="str">
        <f t="shared" si="5"/>
        <v>Sjaak Geurts</v>
      </c>
      <c r="AF23" s="25">
        <f t="shared" si="1"/>
        <v>7</v>
      </c>
      <c r="AG23" s="25">
        <f t="shared" si="1"/>
        <v>3</v>
      </c>
      <c r="AH23" s="25">
        <f t="shared" si="1"/>
        <v>7</v>
      </c>
      <c r="AI23" s="25">
        <f t="shared" si="1"/>
        <v>3</v>
      </c>
      <c r="AJ23" s="28">
        <f>IF(AF23=0,"",VLOOKUP($AE23,$D$6:$P122,AJ$1,FALSE))</f>
        <v>1.55</v>
      </c>
      <c r="AK23" s="28">
        <f>IF(AG23=0,"",VLOOKUP($AE23,$D$6:$P122,AK$1,FALSE))</f>
        <v>0.87</v>
      </c>
      <c r="AL23" s="30">
        <f>IF(AH23=0,"",VLOOKUP($AE23,$D$6:$P122,AL$1,FALSE))</f>
        <v>0.34300000000000003</v>
      </c>
      <c r="AM23" s="28">
        <f>IF(AI23=0,"",VLOOKUP($AE23,$D$6:$P122,AM$1,FALSE))</f>
        <v>0.77</v>
      </c>
      <c r="AO23" s="49" t="str">
        <f t="shared" si="6"/>
        <v/>
      </c>
      <c r="AQ23" s="50"/>
      <c r="AR23" s="50"/>
      <c r="AS23" s="53"/>
      <c r="AT23" s="26"/>
      <c r="AU23" s="28" t="str">
        <f t="shared" si="7"/>
        <v/>
      </c>
      <c r="AV23" s="28" t="str">
        <f t="shared" si="8"/>
        <v/>
      </c>
      <c r="AW23" s="30" t="str">
        <f t="shared" si="9"/>
        <v/>
      </c>
      <c r="AY23" s="28">
        <f t="shared" si="10"/>
        <v>1.55</v>
      </c>
      <c r="AZ23" s="28">
        <f t="shared" si="11"/>
        <v>0.87</v>
      </c>
      <c r="BA23" s="55">
        <f t="shared" si="12"/>
        <v>0.34300000000000003</v>
      </c>
      <c r="BC23" s="1" t="s">
        <v>0</v>
      </c>
      <c r="BD23" s="5" t="s">
        <v>0</v>
      </c>
      <c r="BE23" s="54">
        <v>292</v>
      </c>
      <c r="BF23" s="1" t="s">
        <v>14</v>
      </c>
      <c r="BG23" s="1" t="s">
        <v>0</v>
      </c>
      <c r="BH23" s="25">
        <f t="shared" si="13"/>
        <v>47</v>
      </c>
      <c r="BI23" s="25">
        <f t="shared" si="14"/>
        <v>26</v>
      </c>
      <c r="BJ23" s="25">
        <f t="shared" si="15"/>
        <v>17</v>
      </c>
      <c r="BK23" s="25">
        <f t="shared" si="16"/>
        <v>26</v>
      </c>
      <c r="BL23" s="3">
        <v>18</v>
      </c>
      <c r="BM23" s="25">
        <f t="shared" si="17"/>
        <v>29218</v>
      </c>
      <c r="BN23" s="25">
        <f t="shared" si="18"/>
        <v>29218</v>
      </c>
      <c r="BO23" s="25">
        <f t="shared" si="19"/>
        <v>292</v>
      </c>
      <c r="BP23" s="25">
        <f t="shared" si="20"/>
        <v>18</v>
      </c>
      <c r="BR23" s="25" t="str" cm="1">
        <f t="array" ref="BR23">IF($BP23="","",IF(INDEX(BC$6:BC$105,$BP23,1)="","",INDEX(BC$6:BC$105,$BP23,1)))</f>
        <v/>
      </c>
      <c r="BS23" s="25" t="str" cm="1">
        <f t="array" ref="BS23">IF($BP23="","",IF(INDEX(BD$6:BD$105,$BP23,1)="","",INDEX(BD$6:BD$105,$BP23,1)))</f>
        <v/>
      </c>
      <c r="BT23" s="25" cm="1">
        <f t="array" ref="BT23">IF($BP23="","",IF(INDEX(BE$6:BE$105,$BP23,1)="","",INDEX(BE$6:BE$105,$BP23,1)))</f>
        <v>292</v>
      </c>
      <c r="BU23" s="25" t="str" cm="1">
        <f t="array" ref="BU23">IF($BP23="","",IF(INDEX(BF$6:BF$105,$BP23,1)="","",INDEX(BF$6:BF$105,$BP23,1)))</f>
        <v>Sjaak Geurts</v>
      </c>
      <c r="BV23" s="25" t="str" cm="1">
        <f t="array" ref="BV23">IF($BP23="","",IF(INDEX(BG$6:BG$105,$BP23,1)="","",INDEX(BG$6:BG$105,$BP23,1)))</f>
        <v/>
      </c>
      <c r="BW23" s="25" cm="1">
        <f t="array" ref="BW23">IF($BP23="","",IF(INDEX(BH$6:BH$105,$BP23,1)="","",INDEX(BH$6:BH$105,$BP23,1)))</f>
        <v>47</v>
      </c>
      <c r="BX23" s="25" cm="1">
        <f t="array" ref="BX23">IF($BP23="","",IF(INDEX(BI$6:BI$105,$BP23,1)="","",INDEX(BI$6:BI$105,$BP23,1)))</f>
        <v>26</v>
      </c>
      <c r="BY23" s="25" cm="1">
        <f t="array" ref="BY23">IF($BP23="","",IF(INDEX(BJ$6:BJ$105,$BP23,1)="","",INDEX(BJ$6:BJ$105,$BP23,1)))</f>
        <v>17</v>
      </c>
      <c r="BZ23" s="25" cm="1">
        <f t="array" ref="BZ23">IF($BP23="","",IF(INDEX(BK$6:BK$105,$BP23,1)="","",INDEX(BK$6:BK$105,$BP23,1)))</f>
        <v>26</v>
      </c>
      <c r="CB23" s="25" t="str">
        <f t="shared" si="21"/>
        <v>Sjaak Geurts</v>
      </c>
      <c r="CC23" s="25">
        <f t="shared" si="22"/>
        <v>7</v>
      </c>
      <c r="CD23" s="28">
        <f t="shared" si="22"/>
        <v>1.55</v>
      </c>
      <c r="CE23" s="25">
        <f t="shared" si="22"/>
        <v>3</v>
      </c>
      <c r="CF23" s="28">
        <f t="shared" si="22"/>
        <v>0.87</v>
      </c>
      <c r="CG23" s="25">
        <f t="shared" si="22"/>
        <v>7</v>
      </c>
      <c r="CH23" s="30">
        <f t="shared" si="22"/>
        <v>0.34300000000000003</v>
      </c>
      <c r="CI23" s="25">
        <f t="shared" si="22"/>
        <v>3</v>
      </c>
      <c r="CJ23" s="28">
        <f t="shared" si="22"/>
        <v>0.77</v>
      </c>
    </row>
    <row r="24" spans="1:88" x14ac:dyDescent="0.2">
      <c r="A24" s="19">
        <v>2202</v>
      </c>
      <c r="B24" s="19"/>
      <c r="C24" s="17">
        <v>41</v>
      </c>
      <c r="D24" s="20" t="s">
        <v>22</v>
      </c>
      <c r="E24" s="21">
        <v>1</v>
      </c>
      <c r="F24" s="22">
        <v>1.22</v>
      </c>
      <c r="G24" s="17">
        <v>7</v>
      </c>
      <c r="I24" s="22">
        <v>0.67</v>
      </c>
      <c r="J24" s="17">
        <v>14</v>
      </c>
      <c r="L24" s="23">
        <v>0.19</v>
      </c>
      <c r="M24" s="17">
        <v>20</v>
      </c>
      <c r="O24" s="22">
        <v>0</v>
      </c>
      <c r="P24" s="17">
        <v>0</v>
      </c>
      <c r="R24" s="4"/>
      <c r="S24" s="4" t="s">
        <v>0</v>
      </c>
      <c r="T24" s="5" t="s">
        <v>0</v>
      </c>
      <c r="U24" s="5">
        <v>293</v>
      </c>
      <c r="V24" s="4" t="s">
        <v>15</v>
      </c>
      <c r="W24" s="5" t="s">
        <v>0</v>
      </c>
      <c r="X24" s="4">
        <v>68</v>
      </c>
      <c r="Y24" s="4">
        <v>39</v>
      </c>
      <c r="Z24" s="4">
        <v>30</v>
      </c>
      <c r="AA24" s="4">
        <v>38</v>
      </c>
      <c r="AB24" s="57"/>
      <c r="AD24" s="25">
        <f t="shared" si="4"/>
        <v>1</v>
      </c>
      <c r="AE24" s="25" t="str">
        <f t="shared" si="5"/>
        <v>Huub Graat</v>
      </c>
      <c r="AF24" s="25">
        <f t="shared" si="1"/>
        <v>5</v>
      </c>
      <c r="AG24" s="25">
        <f t="shared" si="1"/>
        <v>3</v>
      </c>
      <c r="AH24" s="25">
        <f t="shared" si="1"/>
        <v>5</v>
      </c>
      <c r="AI24" s="25">
        <f t="shared" si="1"/>
        <v>4</v>
      </c>
      <c r="AJ24" s="28">
        <f>IF(AF24=0,"",VLOOKUP($AE24,$D$6:$P123,AJ$1,FALSE))</f>
        <v>2.25</v>
      </c>
      <c r="AK24" s="28">
        <f>IF(AG24=0,"",VLOOKUP($AE24,$D$6:$P123,AK$1,FALSE))</f>
        <v>1.29</v>
      </c>
      <c r="AL24" s="30">
        <f>IF(AH24=0,"",VLOOKUP($AE24,$D$6:$P123,AL$1,FALSE))</f>
        <v>0.59299999999999997</v>
      </c>
      <c r="AM24" s="28">
        <f>IF(AI24=0,"",VLOOKUP($AE24,$D$6:$P123,AM$1,FALSE))</f>
        <v>1.06</v>
      </c>
      <c r="AO24" s="49" t="str">
        <f t="shared" si="6"/>
        <v/>
      </c>
      <c r="AQ24" s="50"/>
      <c r="AR24" s="50"/>
      <c r="AS24" s="53"/>
      <c r="AT24" s="26"/>
      <c r="AU24" s="28" t="str">
        <f t="shared" si="7"/>
        <v/>
      </c>
      <c r="AV24" s="28" t="str">
        <f t="shared" si="8"/>
        <v/>
      </c>
      <c r="AW24" s="30" t="str">
        <f t="shared" si="9"/>
        <v/>
      </c>
      <c r="AY24" s="28">
        <f t="shared" si="10"/>
        <v>2.25</v>
      </c>
      <c r="AZ24" s="28">
        <f t="shared" si="11"/>
        <v>1.29</v>
      </c>
      <c r="BA24" s="55">
        <f t="shared" si="12"/>
        <v>0.59299999999999997</v>
      </c>
      <c r="BC24" s="1" t="s">
        <v>0</v>
      </c>
      <c r="BD24" s="5" t="s">
        <v>0</v>
      </c>
      <c r="BE24" s="54">
        <v>293</v>
      </c>
      <c r="BF24" s="1" t="s">
        <v>15</v>
      </c>
      <c r="BG24" s="1" t="s">
        <v>0</v>
      </c>
      <c r="BH24" s="25">
        <f t="shared" si="13"/>
        <v>68</v>
      </c>
      <c r="BI24" s="25">
        <f t="shared" si="14"/>
        <v>39</v>
      </c>
      <c r="BJ24" s="25">
        <f t="shared" si="15"/>
        <v>30</v>
      </c>
      <c r="BK24" s="25">
        <f t="shared" si="16"/>
        <v>38</v>
      </c>
      <c r="BL24" s="3">
        <v>19</v>
      </c>
      <c r="BM24" s="25">
        <f t="shared" si="17"/>
        <v>29319</v>
      </c>
      <c r="BN24" s="25">
        <f t="shared" si="18"/>
        <v>29319</v>
      </c>
      <c r="BO24" s="25">
        <f t="shared" si="19"/>
        <v>293</v>
      </c>
      <c r="BP24" s="25">
        <f t="shared" si="20"/>
        <v>19</v>
      </c>
      <c r="BR24" s="25" t="str" cm="1">
        <f t="array" ref="BR24">IF($BP24="","",IF(INDEX(BC$6:BC$105,$BP24,1)="","",INDEX(BC$6:BC$105,$BP24,1)))</f>
        <v/>
      </c>
      <c r="BS24" s="25" t="str" cm="1">
        <f t="array" ref="BS24">IF($BP24="","",IF(INDEX(BD$6:BD$105,$BP24,1)="","",INDEX(BD$6:BD$105,$BP24,1)))</f>
        <v/>
      </c>
      <c r="BT24" s="25" cm="1">
        <f t="array" ref="BT24">IF($BP24="","",IF(INDEX(BE$6:BE$105,$BP24,1)="","",INDEX(BE$6:BE$105,$BP24,1)))</f>
        <v>293</v>
      </c>
      <c r="BU24" s="25" t="str" cm="1">
        <f t="array" ref="BU24">IF($BP24="","",IF(INDEX(BF$6:BF$105,$BP24,1)="","",INDEX(BF$6:BF$105,$BP24,1)))</f>
        <v>Huub Graat</v>
      </c>
      <c r="BV24" s="25" t="str" cm="1">
        <f t="array" ref="BV24">IF($BP24="","",IF(INDEX(BG$6:BG$105,$BP24,1)="","",INDEX(BG$6:BG$105,$BP24,1)))</f>
        <v/>
      </c>
      <c r="BW24" s="25" cm="1">
        <f t="array" ref="BW24">IF($BP24="","",IF(INDEX(BH$6:BH$105,$BP24,1)="","",INDEX(BH$6:BH$105,$BP24,1)))</f>
        <v>68</v>
      </c>
      <c r="BX24" s="25" cm="1">
        <f t="array" ref="BX24">IF($BP24="","",IF(INDEX(BI$6:BI$105,$BP24,1)="","",INDEX(BI$6:BI$105,$BP24,1)))</f>
        <v>39</v>
      </c>
      <c r="BY24" s="25" cm="1">
        <f t="array" ref="BY24">IF($BP24="","",IF(INDEX(BJ$6:BJ$105,$BP24,1)="","",INDEX(BJ$6:BJ$105,$BP24,1)))</f>
        <v>30</v>
      </c>
      <c r="BZ24" s="25" cm="1">
        <f t="array" ref="BZ24">IF($BP24="","",IF(INDEX(BK$6:BK$105,$BP24,1)="","",INDEX(BK$6:BK$105,$BP24,1)))</f>
        <v>38</v>
      </c>
      <c r="CB24" s="25" t="str">
        <f t="shared" si="21"/>
        <v>Huub Graat</v>
      </c>
      <c r="CC24" s="25">
        <f t="shared" si="22"/>
        <v>5</v>
      </c>
      <c r="CD24" s="28">
        <f t="shared" si="22"/>
        <v>2.25</v>
      </c>
      <c r="CE24" s="25">
        <f t="shared" si="22"/>
        <v>3</v>
      </c>
      <c r="CF24" s="28">
        <f t="shared" si="22"/>
        <v>1.29</v>
      </c>
      <c r="CG24" s="25">
        <f t="shared" si="22"/>
        <v>5</v>
      </c>
      <c r="CH24" s="30">
        <f t="shared" si="22"/>
        <v>0.59299999999999997</v>
      </c>
      <c r="CI24" s="25">
        <f t="shared" si="22"/>
        <v>4</v>
      </c>
      <c r="CJ24" s="28">
        <f t="shared" si="22"/>
        <v>1.06</v>
      </c>
    </row>
    <row r="25" spans="1:88" x14ac:dyDescent="0.2">
      <c r="A25" s="19">
        <v>2203</v>
      </c>
      <c r="B25" s="19" t="s">
        <v>82</v>
      </c>
      <c r="C25" s="17">
        <v>52</v>
      </c>
      <c r="D25" s="20" t="s">
        <v>21</v>
      </c>
      <c r="E25" s="21">
        <v>1</v>
      </c>
      <c r="F25" s="22">
        <v>1.85</v>
      </c>
      <c r="G25" s="17">
        <v>13</v>
      </c>
      <c r="I25" s="22">
        <v>0.9</v>
      </c>
      <c r="J25" s="17">
        <v>18</v>
      </c>
      <c r="L25" s="23">
        <v>0.24</v>
      </c>
      <c r="M25" s="17">
        <v>9</v>
      </c>
      <c r="O25" s="22">
        <v>0.86</v>
      </c>
      <c r="P25" s="17">
        <v>12</v>
      </c>
      <c r="R25" s="4"/>
      <c r="S25" s="4" t="s">
        <v>0</v>
      </c>
      <c r="T25" s="5" t="s">
        <v>0</v>
      </c>
      <c r="U25" s="5">
        <v>294</v>
      </c>
      <c r="V25" s="4" t="s">
        <v>49</v>
      </c>
      <c r="W25" s="5" t="s">
        <v>0</v>
      </c>
      <c r="X25" s="4">
        <v>116</v>
      </c>
      <c r="Y25" s="4">
        <v>56</v>
      </c>
      <c r="Z25" s="4">
        <v>28</v>
      </c>
      <c r="AA25" s="4">
        <v>66</v>
      </c>
      <c r="AB25" s="57"/>
      <c r="AD25" s="25">
        <f t="shared" si="4"/>
        <v>1</v>
      </c>
      <c r="AE25" s="25" t="str">
        <f t="shared" si="5"/>
        <v>Miel Brueren</v>
      </c>
      <c r="AF25" s="25">
        <f t="shared" si="1"/>
        <v>3</v>
      </c>
      <c r="AG25" s="25">
        <f t="shared" si="1"/>
        <v>3</v>
      </c>
      <c r="AH25" s="25">
        <f t="shared" si="1"/>
        <v>2</v>
      </c>
      <c r="AI25" s="25">
        <f t="shared" si="1"/>
        <v>1</v>
      </c>
      <c r="AJ25" s="28">
        <f>IF(AF25=0,"",VLOOKUP($AE25,$D$6:$P124,AJ$1,FALSE))</f>
        <v>4.2699999999999996</v>
      </c>
      <c r="AK25" s="28">
        <f>IF(AG25=0,"",VLOOKUP($AE25,$D$6:$P124,AK$1,FALSE))</f>
        <v>3.13</v>
      </c>
      <c r="AL25" s="30">
        <f>IF(AH25=0,"",VLOOKUP($AE25,$D$6:$P124,AL$1,FALSE))</f>
        <v>0.72299999999999998</v>
      </c>
      <c r="AM25" s="28">
        <f>IF(AI25=0,"",VLOOKUP($AE25,$D$6:$P124,AM$1,FALSE))</f>
        <v>1.34</v>
      </c>
      <c r="AO25" s="49" t="str">
        <f t="shared" si="6"/>
        <v/>
      </c>
      <c r="AQ25" s="50"/>
      <c r="AR25" s="50"/>
      <c r="AS25" s="53"/>
      <c r="AT25" s="26"/>
      <c r="AU25" s="28" t="str">
        <f t="shared" si="7"/>
        <v/>
      </c>
      <c r="AV25" s="28" t="str">
        <f t="shared" si="8"/>
        <v/>
      </c>
      <c r="AW25" s="30" t="str">
        <f t="shared" si="9"/>
        <v/>
      </c>
      <c r="AY25" s="28">
        <f t="shared" si="10"/>
        <v>4.2699999999999996</v>
      </c>
      <c r="AZ25" s="28">
        <f t="shared" si="11"/>
        <v>3.13</v>
      </c>
      <c r="BA25" s="55">
        <f t="shared" si="12"/>
        <v>0.72299999999999998</v>
      </c>
      <c r="BC25" s="1" t="s">
        <v>0</v>
      </c>
      <c r="BD25" s="5" t="s">
        <v>0</v>
      </c>
      <c r="BE25" s="54">
        <v>294</v>
      </c>
      <c r="BF25" s="1" t="s">
        <v>49</v>
      </c>
      <c r="BG25" s="1" t="s">
        <v>0</v>
      </c>
      <c r="BH25" s="25">
        <f t="shared" si="13"/>
        <v>128</v>
      </c>
      <c r="BI25" s="25">
        <f t="shared" si="14"/>
        <v>94</v>
      </c>
      <c r="BJ25" s="25">
        <f t="shared" si="15"/>
        <v>36</v>
      </c>
      <c r="BK25" s="25">
        <f t="shared" si="16"/>
        <v>73</v>
      </c>
      <c r="BL25" s="3">
        <v>20</v>
      </c>
      <c r="BM25" s="25">
        <f t="shared" si="17"/>
        <v>29420</v>
      </c>
      <c r="BN25" s="25">
        <f t="shared" si="18"/>
        <v>29420</v>
      </c>
      <c r="BO25" s="25">
        <f t="shared" si="19"/>
        <v>294</v>
      </c>
      <c r="BP25" s="25">
        <f t="shared" si="20"/>
        <v>20</v>
      </c>
      <c r="BR25" s="25" t="str" cm="1">
        <f t="array" ref="BR25">IF($BP25="","",IF(INDEX(BC$6:BC$105,$BP25,1)="","",INDEX(BC$6:BC$105,$BP25,1)))</f>
        <v/>
      </c>
      <c r="BS25" s="25" t="str" cm="1">
        <f t="array" ref="BS25">IF($BP25="","",IF(INDEX(BD$6:BD$105,$BP25,1)="","",INDEX(BD$6:BD$105,$BP25,1)))</f>
        <v/>
      </c>
      <c r="BT25" s="25" cm="1">
        <f t="array" ref="BT25">IF($BP25="","",IF(INDEX(BE$6:BE$105,$BP25,1)="","",INDEX(BE$6:BE$105,$BP25,1)))</f>
        <v>294</v>
      </c>
      <c r="BU25" s="25" t="str" cm="1">
        <f t="array" ref="BU25">IF($BP25="","",IF(INDEX(BF$6:BF$105,$BP25,1)="","",INDEX(BF$6:BF$105,$BP25,1)))</f>
        <v>Miel Brueren</v>
      </c>
      <c r="BV25" s="25" t="str" cm="1">
        <f t="array" ref="BV25">IF($BP25="","",IF(INDEX(BG$6:BG$105,$BP25,1)="","",INDEX(BG$6:BG$105,$BP25,1)))</f>
        <v/>
      </c>
      <c r="BW25" s="25" cm="1">
        <f t="array" ref="BW25">IF($BP25="","",IF(INDEX(BH$6:BH$105,$BP25,1)="","",INDEX(BH$6:BH$105,$BP25,1)))</f>
        <v>128</v>
      </c>
      <c r="BX25" s="25" cm="1">
        <f t="array" ref="BX25">IF($BP25="","",IF(INDEX(BI$6:BI$105,$BP25,1)="","",INDEX(BI$6:BI$105,$BP25,1)))</f>
        <v>94</v>
      </c>
      <c r="BY25" s="25" cm="1">
        <f t="array" ref="BY25">IF($BP25="","",IF(INDEX(BJ$6:BJ$105,$BP25,1)="","",INDEX(BJ$6:BJ$105,$BP25,1)))</f>
        <v>36</v>
      </c>
      <c r="BZ25" s="25" cm="1">
        <f t="array" ref="BZ25">IF($BP25="","",IF(INDEX(BK$6:BK$105,$BP25,1)="","",INDEX(BK$6:BK$105,$BP25,1)))</f>
        <v>73</v>
      </c>
      <c r="CB25" s="25" t="str">
        <f t="shared" si="21"/>
        <v>Miel Brueren</v>
      </c>
      <c r="CC25" s="25">
        <f t="shared" si="22"/>
        <v>3</v>
      </c>
      <c r="CD25" s="28">
        <f t="shared" si="22"/>
        <v>4.2699999999999996</v>
      </c>
      <c r="CE25" s="25">
        <f t="shared" si="22"/>
        <v>3</v>
      </c>
      <c r="CF25" s="28">
        <f t="shared" si="22"/>
        <v>3.13</v>
      </c>
      <c r="CG25" s="25">
        <f t="shared" si="22"/>
        <v>2</v>
      </c>
      <c r="CH25" s="30">
        <f t="shared" si="22"/>
        <v>0.72299999999999998</v>
      </c>
      <c r="CI25" s="25">
        <f t="shared" si="22"/>
        <v>1</v>
      </c>
      <c r="CJ25" s="28">
        <f t="shared" si="22"/>
        <v>1.34</v>
      </c>
    </row>
    <row r="26" spans="1:88" x14ac:dyDescent="0.2">
      <c r="A26" s="19">
        <v>2204</v>
      </c>
      <c r="B26" s="19"/>
      <c r="C26" s="17">
        <v>37</v>
      </c>
      <c r="D26" s="20" t="s">
        <v>23</v>
      </c>
      <c r="E26" s="21">
        <v>1</v>
      </c>
      <c r="F26" s="22">
        <v>0.85</v>
      </c>
      <c r="G26" s="17">
        <v>11</v>
      </c>
      <c r="I26" s="22">
        <v>0.62</v>
      </c>
      <c r="J26" s="17">
        <v>13</v>
      </c>
      <c r="L26" s="23">
        <v>0.2</v>
      </c>
      <c r="M26" s="17">
        <v>5</v>
      </c>
      <c r="O26" s="22">
        <v>0.62</v>
      </c>
      <c r="P26" s="17">
        <v>8</v>
      </c>
      <c r="R26" s="4"/>
      <c r="S26" s="4" t="s">
        <v>0</v>
      </c>
      <c r="T26" s="5" t="s">
        <v>0</v>
      </c>
      <c r="U26" s="5">
        <v>295</v>
      </c>
      <c r="V26" s="4" t="s">
        <v>84</v>
      </c>
      <c r="W26" s="5" t="s">
        <v>0</v>
      </c>
      <c r="X26" s="4">
        <v>63</v>
      </c>
      <c r="Y26" s="4">
        <v>33</v>
      </c>
      <c r="Z26" s="4">
        <v>16</v>
      </c>
      <c r="AA26" s="4">
        <v>36</v>
      </c>
      <c r="AB26" s="57"/>
      <c r="AD26" s="25">
        <f t="shared" si="4"/>
        <v>1</v>
      </c>
      <c r="AE26" s="25" t="str">
        <f t="shared" si="5"/>
        <v>Bram Volleberg</v>
      </c>
      <c r="AF26" s="25">
        <f t="shared" ref="AF26:AI45" si="23">IF($AD26=1,VLOOKUP($AE26,$D$6:$P$105,AF$1,FALSE),0)</f>
        <v>3</v>
      </c>
      <c r="AG26" s="25">
        <f t="shared" si="23"/>
        <v>1</v>
      </c>
      <c r="AH26" s="25">
        <f t="shared" si="23"/>
        <v>0</v>
      </c>
      <c r="AI26" s="25">
        <f t="shared" si="23"/>
        <v>3</v>
      </c>
      <c r="AJ26" s="28">
        <f>IF(AF26=0,"",VLOOKUP($AE26,$D$6:$P125,AJ$1,FALSE))</f>
        <v>2.13</v>
      </c>
      <c r="AK26" s="28">
        <f>IF(AG26=0,"",VLOOKUP($AE26,$D$6:$P125,AK$1,FALSE))</f>
        <v>1.1000000000000001</v>
      </c>
      <c r="AL26" s="30" t="str">
        <f>IF(AH26=0,"",VLOOKUP($AE26,$D$6:$P125,AL$1,FALSE))</f>
        <v/>
      </c>
      <c r="AM26" s="28">
        <f>IF(AI26=0,"",VLOOKUP($AE26,$D$6:$P125,AM$1,FALSE))</f>
        <v>1</v>
      </c>
      <c r="AO26" s="49" t="str">
        <f t="shared" si="6"/>
        <v/>
      </c>
      <c r="AQ26" s="50"/>
      <c r="AR26" s="50">
        <v>2.0699999999999998</v>
      </c>
      <c r="AS26" s="53"/>
      <c r="AT26" s="26"/>
      <c r="AU26" s="28">
        <f t="shared" si="7"/>
        <v>2.0699999999999998</v>
      </c>
      <c r="AV26" s="28">
        <f t="shared" si="8"/>
        <v>1.1599999999999999</v>
      </c>
      <c r="AW26" s="30">
        <f t="shared" si="9"/>
        <v>0.34799999999999998</v>
      </c>
      <c r="AY26" s="28">
        <f t="shared" si="10"/>
        <v>2.13</v>
      </c>
      <c r="AZ26" s="28">
        <f t="shared" si="11"/>
        <v>1.1000000000000001</v>
      </c>
      <c r="BA26" s="55">
        <f t="shared" si="12"/>
        <v>0.34799999999999998</v>
      </c>
      <c r="BC26" s="1" t="s">
        <v>0</v>
      </c>
      <c r="BD26" s="5" t="s">
        <v>0</v>
      </c>
      <c r="BE26" s="54">
        <v>295</v>
      </c>
      <c r="BF26" s="1" t="s">
        <v>84</v>
      </c>
      <c r="BG26" s="1" t="s">
        <v>0</v>
      </c>
      <c r="BH26" s="25">
        <f t="shared" si="13"/>
        <v>64</v>
      </c>
      <c r="BI26" s="25">
        <f t="shared" si="14"/>
        <v>33</v>
      </c>
      <c r="BJ26" s="25">
        <f t="shared" si="15"/>
        <v>17</v>
      </c>
      <c r="BK26" s="25">
        <f t="shared" si="16"/>
        <v>36</v>
      </c>
      <c r="BL26" s="3">
        <v>21</v>
      </c>
      <c r="BM26" s="25">
        <f t="shared" si="17"/>
        <v>29521</v>
      </c>
      <c r="BN26" s="25">
        <f t="shared" si="18"/>
        <v>29521</v>
      </c>
      <c r="BO26" s="25">
        <f t="shared" si="19"/>
        <v>295</v>
      </c>
      <c r="BP26" s="25">
        <f t="shared" si="20"/>
        <v>21</v>
      </c>
      <c r="BR26" s="25" t="str" cm="1">
        <f t="array" ref="BR26">IF($BP26="","",IF(INDEX(BC$6:BC$105,$BP26,1)="","",INDEX(BC$6:BC$105,$BP26,1)))</f>
        <v/>
      </c>
      <c r="BS26" s="25" t="str" cm="1">
        <f t="array" ref="BS26">IF($BP26="","",IF(INDEX(BD$6:BD$105,$BP26,1)="","",INDEX(BD$6:BD$105,$BP26,1)))</f>
        <v/>
      </c>
      <c r="BT26" s="25" cm="1">
        <f t="array" ref="BT26">IF($BP26="","",IF(INDEX(BE$6:BE$105,$BP26,1)="","",INDEX(BE$6:BE$105,$BP26,1)))</f>
        <v>295</v>
      </c>
      <c r="BU26" s="25" t="str" cm="1">
        <f t="array" ref="BU26">IF($BP26="","",IF(INDEX(BF$6:BF$105,$BP26,1)="","",INDEX(BF$6:BF$105,$BP26,1)))</f>
        <v>Bram Volleberg</v>
      </c>
      <c r="BV26" s="25" t="str" cm="1">
        <f t="array" ref="BV26">IF($BP26="","",IF(INDEX(BG$6:BG$105,$BP26,1)="","",INDEX(BG$6:BG$105,$BP26,1)))</f>
        <v/>
      </c>
      <c r="BW26" s="25" cm="1">
        <f t="array" ref="BW26">IF($BP26="","",IF(INDEX(BH$6:BH$105,$BP26,1)="","",INDEX(BH$6:BH$105,$BP26,1)))</f>
        <v>64</v>
      </c>
      <c r="BX26" s="25" cm="1">
        <f t="array" ref="BX26">IF($BP26="","",IF(INDEX(BI$6:BI$105,$BP26,1)="","",INDEX(BI$6:BI$105,$BP26,1)))</f>
        <v>33</v>
      </c>
      <c r="BY26" s="25" cm="1">
        <f t="array" ref="BY26">IF($BP26="","",IF(INDEX(BJ$6:BJ$105,$BP26,1)="","",INDEX(BJ$6:BJ$105,$BP26,1)))</f>
        <v>17</v>
      </c>
      <c r="BZ26" s="25" cm="1">
        <f t="array" ref="BZ26">IF($BP26="","",IF(INDEX(BK$6:BK$105,$BP26,1)="","",INDEX(BK$6:BK$105,$BP26,1)))</f>
        <v>36</v>
      </c>
      <c r="CB26" s="25" t="str">
        <f t="shared" si="21"/>
        <v>Bram Volleberg</v>
      </c>
      <c r="CC26" s="25">
        <f t="shared" si="22"/>
        <v>3</v>
      </c>
      <c r="CD26" s="28">
        <f t="shared" si="22"/>
        <v>2.13</v>
      </c>
      <c r="CE26" s="25">
        <f t="shared" si="22"/>
        <v>1</v>
      </c>
      <c r="CF26" s="28">
        <f t="shared" si="22"/>
        <v>1.1000000000000001</v>
      </c>
      <c r="CG26" s="25">
        <f t="shared" si="22"/>
        <v>0</v>
      </c>
      <c r="CH26" s="30" t="str">
        <f t="shared" si="22"/>
        <v/>
      </c>
      <c r="CI26" s="25">
        <f t="shared" si="22"/>
        <v>3</v>
      </c>
      <c r="CJ26" s="28">
        <f t="shared" si="22"/>
        <v>1</v>
      </c>
    </row>
    <row r="27" spans="1:88" x14ac:dyDescent="0.2">
      <c r="A27" s="19">
        <v>2901</v>
      </c>
      <c r="B27" s="19"/>
      <c r="C27" s="17">
        <v>3</v>
      </c>
      <c r="D27" s="20" t="s">
        <v>29</v>
      </c>
      <c r="E27" s="21">
        <v>1</v>
      </c>
      <c r="F27" s="22">
        <v>0.88</v>
      </c>
      <c r="G27" s="17">
        <v>1</v>
      </c>
      <c r="I27" s="22">
        <v>0.47</v>
      </c>
      <c r="J27" s="17">
        <v>1</v>
      </c>
      <c r="L27" s="23">
        <v>0</v>
      </c>
      <c r="M27" s="17">
        <v>0</v>
      </c>
      <c r="O27" s="22">
        <v>0.67</v>
      </c>
      <c r="P27" s="17">
        <v>1</v>
      </c>
      <c r="R27" s="4"/>
      <c r="S27" s="4" t="s">
        <v>63</v>
      </c>
      <c r="T27" s="5">
        <v>31</v>
      </c>
      <c r="U27" s="5">
        <v>311</v>
      </c>
      <c r="V27" s="4" t="s">
        <v>36</v>
      </c>
      <c r="W27" s="5" t="s">
        <v>82</v>
      </c>
      <c r="X27" s="4">
        <v>74</v>
      </c>
      <c r="Y27" s="4">
        <v>53</v>
      </c>
      <c r="Z27" s="4">
        <v>26</v>
      </c>
      <c r="AA27" s="4">
        <v>42</v>
      </c>
      <c r="AB27" s="57"/>
      <c r="AD27" s="25">
        <f t="shared" si="4"/>
        <v>1</v>
      </c>
      <c r="AE27" s="25" t="str">
        <f t="shared" si="5"/>
        <v>Albert Paulus</v>
      </c>
      <c r="AF27" s="25">
        <f t="shared" si="23"/>
        <v>9</v>
      </c>
      <c r="AG27" s="25">
        <f t="shared" si="23"/>
        <v>12</v>
      </c>
      <c r="AH27" s="25">
        <f t="shared" si="23"/>
        <v>16</v>
      </c>
      <c r="AI27" s="25">
        <f t="shared" si="23"/>
        <v>5</v>
      </c>
      <c r="AJ27" s="28">
        <f>IF(AF27=0,"",VLOOKUP($AE27,$D$6:$P126,AJ$1,FALSE))</f>
        <v>2.42</v>
      </c>
      <c r="AK27" s="28">
        <f>IF(AG27=0,"",VLOOKUP($AE27,$D$6:$P126,AK$1,FALSE))</f>
        <v>1.73</v>
      </c>
      <c r="AL27" s="30">
        <f>IF(AH27=0,"",VLOOKUP($AE27,$D$6:$P126,AL$1,FALSE))</f>
        <v>0.53600000000000003</v>
      </c>
      <c r="AM27" s="28">
        <f>IF(AI27=0,"",VLOOKUP($AE27,$D$6:$P126,AM$1,FALSE))</f>
        <v>1.29</v>
      </c>
      <c r="AO27" s="49" t="str">
        <f t="shared" si="6"/>
        <v/>
      </c>
      <c r="AQ27" s="50"/>
      <c r="AR27" s="50"/>
      <c r="AS27" s="53"/>
      <c r="AT27" s="26"/>
      <c r="AU27" s="28" t="str">
        <f t="shared" si="7"/>
        <v/>
      </c>
      <c r="AV27" s="28" t="str">
        <f t="shared" si="8"/>
        <v/>
      </c>
      <c r="AW27" s="30" t="str">
        <f t="shared" si="9"/>
        <v/>
      </c>
      <c r="AY27" s="28">
        <f t="shared" si="10"/>
        <v>2.42</v>
      </c>
      <c r="AZ27" s="28">
        <f t="shared" si="11"/>
        <v>1.73</v>
      </c>
      <c r="BA27" s="55">
        <f t="shared" si="12"/>
        <v>0.53600000000000003</v>
      </c>
      <c r="BC27" s="1" t="s">
        <v>63</v>
      </c>
      <c r="BD27" s="5">
        <v>31</v>
      </c>
      <c r="BE27" s="54">
        <v>311</v>
      </c>
      <c r="BF27" s="1" t="s">
        <v>36</v>
      </c>
      <c r="BG27" s="1" t="s">
        <v>82</v>
      </c>
      <c r="BH27" s="25">
        <f t="shared" si="13"/>
        <v>73</v>
      </c>
      <c r="BI27" s="25">
        <f t="shared" si="14"/>
        <v>52</v>
      </c>
      <c r="BJ27" s="25">
        <f t="shared" si="15"/>
        <v>27</v>
      </c>
      <c r="BK27" s="25">
        <f t="shared" si="16"/>
        <v>41</v>
      </c>
      <c r="BL27" s="3">
        <v>22</v>
      </c>
      <c r="BM27" s="25">
        <f t="shared" si="17"/>
        <v>31122</v>
      </c>
      <c r="BN27" s="25">
        <f t="shared" si="18"/>
        <v>29655</v>
      </c>
      <c r="BO27" s="25">
        <f t="shared" si="19"/>
        <v>296</v>
      </c>
      <c r="BP27" s="25">
        <f t="shared" si="20"/>
        <v>55</v>
      </c>
      <c r="BR27" s="25" t="str" cm="1">
        <f t="array" ref="BR27">IF($BP27="","",IF(INDEX(BC$6:BC$105,$BP27,1)="","",INDEX(BC$6:BC$105,$BP27,1)))</f>
        <v/>
      </c>
      <c r="BS27" s="25" t="str" cm="1">
        <f t="array" ref="BS27">IF($BP27="","",IF(INDEX(BD$6:BD$105,$BP27,1)="","",INDEX(BD$6:BD$105,$BP27,1)))</f>
        <v/>
      </c>
      <c r="BT27" s="25" cm="1">
        <f t="array" ref="BT27">IF($BP27="","",IF(INDEX(BE$6:BE$105,$BP27,1)="","",INDEX(BE$6:BE$105,$BP27,1)))</f>
        <v>296</v>
      </c>
      <c r="BU27" s="25" t="str" cm="1">
        <f t="array" ref="BU27">IF($BP27="","",IF(INDEX(BF$6:BF$105,$BP27,1)="","",INDEX(BF$6:BF$105,$BP27,1)))</f>
        <v>Ron Vermazeren</v>
      </c>
      <c r="BV27" s="25" t="str" cm="1">
        <f t="array" ref="BV27">IF($BP27="","",IF(INDEX(BG$6:BG$105,$BP27,1)="","",INDEX(BG$6:BG$105,$BP27,1)))</f>
        <v/>
      </c>
      <c r="BW27" s="25" cm="1">
        <f t="array" ref="BW27">IF($BP27="","",IF(INDEX(BH$6:BH$105,$BP27,1)="","",INDEX(BH$6:BH$105,$BP27,1)))</f>
        <v>111</v>
      </c>
      <c r="BX27" s="25" cm="1">
        <f t="array" ref="BX27">IF($BP27="","",IF(INDEX(BI$6:BI$105,$BP27,1)="","",INDEX(BI$6:BI$105,$BP27,1)))</f>
        <v>28</v>
      </c>
      <c r="BY27" s="25" cm="1">
        <f t="array" ref="BY27">IF($BP27="","",IF(INDEX(BJ$6:BJ$105,$BP27,1)="","",INDEX(BJ$6:BJ$105,$BP27,1)))</f>
        <v>13</v>
      </c>
      <c r="BZ27" s="25" cm="1">
        <f t="array" ref="BZ27">IF($BP27="","",IF(INDEX(BK$6:BK$105,$BP27,1)="","",INDEX(BK$6:BK$105,$BP27,1)))</f>
        <v>63</v>
      </c>
      <c r="CB27" s="25" t="str">
        <f t="shared" si="21"/>
        <v>Ron Vermazeren</v>
      </c>
      <c r="CC27" s="25">
        <f t="shared" si="22"/>
        <v>0</v>
      </c>
      <c r="CD27" s="28" t="str">
        <f t="shared" si="22"/>
        <v/>
      </c>
      <c r="CE27" s="25">
        <f t="shared" si="22"/>
        <v>1</v>
      </c>
      <c r="CF27" s="28">
        <f t="shared" si="22"/>
        <v>0.94</v>
      </c>
      <c r="CG27" s="25">
        <f t="shared" si="22"/>
        <v>1</v>
      </c>
      <c r="CH27" s="30">
        <f t="shared" si="22"/>
        <v>0.25</v>
      </c>
      <c r="CI27" s="25">
        <f t="shared" si="22"/>
        <v>0</v>
      </c>
      <c r="CJ27" s="28" t="str">
        <f t="shared" si="22"/>
        <v/>
      </c>
    </row>
    <row r="28" spans="1:88" x14ac:dyDescent="0.2">
      <c r="A28" s="19">
        <v>2903</v>
      </c>
      <c r="B28" s="19"/>
      <c r="C28" s="17">
        <v>0</v>
      </c>
      <c r="D28" s="20" t="s">
        <v>83</v>
      </c>
      <c r="E28" s="21">
        <v>1</v>
      </c>
      <c r="F28" s="22">
        <v>0</v>
      </c>
      <c r="G28" s="17">
        <v>0</v>
      </c>
      <c r="I28" s="22">
        <v>0</v>
      </c>
      <c r="J28" s="17">
        <v>0</v>
      </c>
      <c r="L28" s="23">
        <v>0</v>
      </c>
      <c r="M28" s="17">
        <v>0</v>
      </c>
      <c r="O28" s="22">
        <v>0</v>
      </c>
      <c r="P28" s="17">
        <v>0</v>
      </c>
      <c r="R28" s="4"/>
      <c r="S28" s="4" t="s">
        <v>0</v>
      </c>
      <c r="T28" s="5" t="s">
        <v>0</v>
      </c>
      <c r="U28" s="5">
        <v>312</v>
      </c>
      <c r="V28" s="4" t="s">
        <v>37</v>
      </c>
      <c r="W28" s="5" t="s">
        <v>0</v>
      </c>
      <c r="X28" s="4">
        <v>66</v>
      </c>
      <c r="Y28" s="4">
        <v>41</v>
      </c>
      <c r="Z28" s="4">
        <v>23</v>
      </c>
      <c r="AA28" s="4">
        <v>37</v>
      </c>
      <c r="AB28" s="57"/>
      <c r="AD28" s="25">
        <f t="shared" si="4"/>
        <v>1</v>
      </c>
      <c r="AE28" s="25" t="str">
        <f t="shared" si="5"/>
        <v>Hans Eikelenberg</v>
      </c>
      <c r="AF28" s="25">
        <f t="shared" si="23"/>
        <v>10</v>
      </c>
      <c r="AG28" s="25">
        <f t="shared" si="23"/>
        <v>11</v>
      </c>
      <c r="AH28" s="25">
        <f t="shared" si="23"/>
        <v>14</v>
      </c>
      <c r="AI28" s="25">
        <f t="shared" si="23"/>
        <v>6</v>
      </c>
      <c r="AJ28" s="28">
        <f>IF(AF28=0,"",VLOOKUP($AE28,$D$6:$P127,AJ$1,FALSE))</f>
        <v>2.1800000000000002</v>
      </c>
      <c r="AK28" s="28">
        <f>IF(AG28=0,"",VLOOKUP($AE28,$D$6:$P127,AK$1,FALSE))</f>
        <v>1.39</v>
      </c>
      <c r="AL28" s="30">
        <f>IF(AH28=0,"",VLOOKUP($AE28,$D$6:$P127,AL$1,FALSE))</f>
        <v>0.39700000000000002</v>
      </c>
      <c r="AM28" s="28">
        <f>IF(AI28=0,"",VLOOKUP($AE28,$D$6:$P127,AM$1,FALSE))</f>
        <v>1.1599999999999999</v>
      </c>
      <c r="AO28" s="49" t="str">
        <f t="shared" si="6"/>
        <v/>
      </c>
      <c r="AQ28" s="50"/>
      <c r="AR28" s="50"/>
      <c r="AS28" s="53"/>
      <c r="AT28" s="26"/>
      <c r="AU28" s="28" t="str">
        <f t="shared" si="7"/>
        <v/>
      </c>
      <c r="AV28" s="28" t="str">
        <f t="shared" si="8"/>
        <v/>
      </c>
      <c r="AW28" s="30" t="str">
        <f t="shared" si="9"/>
        <v/>
      </c>
      <c r="AY28" s="28">
        <f t="shared" si="10"/>
        <v>2.1800000000000002</v>
      </c>
      <c r="AZ28" s="28">
        <f t="shared" si="11"/>
        <v>1.39</v>
      </c>
      <c r="BA28" s="55">
        <f t="shared" si="12"/>
        <v>0.39700000000000002</v>
      </c>
      <c r="BC28" s="1" t="s">
        <v>0</v>
      </c>
      <c r="BD28" s="5" t="s">
        <v>0</v>
      </c>
      <c r="BE28" s="54">
        <v>312</v>
      </c>
      <c r="BF28" s="1" t="s">
        <v>37</v>
      </c>
      <c r="BG28" s="1" t="s">
        <v>0</v>
      </c>
      <c r="BH28" s="25">
        <f t="shared" si="13"/>
        <v>65</v>
      </c>
      <c r="BI28" s="25">
        <f t="shared" si="14"/>
        <v>42</v>
      </c>
      <c r="BJ28" s="25">
        <f t="shared" si="15"/>
        <v>20</v>
      </c>
      <c r="BK28" s="25">
        <f t="shared" si="16"/>
        <v>37</v>
      </c>
      <c r="BL28" s="3">
        <v>23</v>
      </c>
      <c r="BM28" s="25">
        <f t="shared" si="17"/>
        <v>31223</v>
      </c>
      <c r="BN28" s="25">
        <f t="shared" si="18"/>
        <v>31122</v>
      </c>
      <c r="BO28" s="25">
        <f t="shared" si="19"/>
        <v>311</v>
      </c>
      <c r="BP28" s="25">
        <f t="shared" si="20"/>
        <v>22</v>
      </c>
      <c r="BR28" s="25" t="str" cm="1">
        <f t="array" ref="BR28">IF($BP28="","",IF(INDEX(BC$6:BC$105,$BP28,1)="","",INDEX(BC$6:BC$105,$BP28,1)))</f>
        <v>B.V. Velden 1</v>
      </c>
      <c r="BS28" s="25" cm="1">
        <f t="array" ref="BS28">IF($BP28="","",IF(INDEX(BD$6:BD$105,$BP28,1)="","",INDEX(BD$6:BD$105,$BP28,1)))</f>
        <v>31</v>
      </c>
      <c r="BT28" s="25" cm="1">
        <f t="array" ref="BT28">IF($BP28="","",IF(INDEX(BE$6:BE$105,$BP28,1)="","",INDEX(BE$6:BE$105,$BP28,1)))</f>
        <v>311</v>
      </c>
      <c r="BU28" s="25" t="str" cm="1">
        <f t="array" ref="BU28">IF($BP28="","",IF(INDEX(BF$6:BF$105,$BP28,1)="","",INDEX(BF$6:BF$105,$BP28,1)))</f>
        <v>Albert Paulus</v>
      </c>
      <c r="BV28" s="25" t="str" cm="1">
        <f t="array" ref="BV28">IF($BP28="","",IF(INDEX(BG$6:BG$105,$BP28,1)="","",INDEX(BG$6:BG$105,$BP28,1)))</f>
        <v>L</v>
      </c>
      <c r="BW28" s="25" cm="1">
        <f t="array" ref="BW28">IF($BP28="","",IF(INDEX(BH$6:BH$105,$BP28,1)="","",INDEX(BH$6:BH$105,$BP28,1)))</f>
        <v>73</v>
      </c>
      <c r="BX28" s="25" cm="1">
        <f t="array" ref="BX28">IF($BP28="","",IF(INDEX(BI$6:BI$105,$BP28,1)="","",INDEX(BI$6:BI$105,$BP28,1)))</f>
        <v>52</v>
      </c>
      <c r="BY28" s="25" cm="1">
        <f t="array" ref="BY28">IF($BP28="","",IF(INDEX(BJ$6:BJ$105,$BP28,1)="","",INDEX(BJ$6:BJ$105,$BP28,1)))</f>
        <v>27</v>
      </c>
      <c r="BZ28" s="25" cm="1">
        <f t="array" ref="BZ28">IF($BP28="","",IF(INDEX(BK$6:BK$105,$BP28,1)="","",INDEX(BK$6:BK$105,$BP28,1)))</f>
        <v>41</v>
      </c>
      <c r="CB28" s="25" t="str">
        <f t="shared" si="21"/>
        <v>Albert Paulus</v>
      </c>
      <c r="CC28" s="25">
        <f t="shared" si="22"/>
        <v>9</v>
      </c>
      <c r="CD28" s="28">
        <f t="shared" si="22"/>
        <v>2.42</v>
      </c>
      <c r="CE28" s="25">
        <f t="shared" si="22"/>
        <v>12</v>
      </c>
      <c r="CF28" s="28">
        <f t="shared" si="22"/>
        <v>1.73</v>
      </c>
      <c r="CG28" s="25">
        <f t="shared" si="22"/>
        <v>16</v>
      </c>
      <c r="CH28" s="30">
        <f t="shared" si="22"/>
        <v>0.53600000000000003</v>
      </c>
      <c r="CI28" s="25">
        <f t="shared" si="22"/>
        <v>5</v>
      </c>
      <c r="CJ28" s="28">
        <f t="shared" si="22"/>
        <v>1.29</v>
      </c>
    </row>
    <row r="29" spans="1:88" x14ac:dyDescent="0.2">
      <c r="A29" s="19">
        <v>2904</v>
      </c>
      <c r="B29" s="19"/>
      <c r="C29" s="17">
        <v>0</v>
      </c>
      <c r="D29" s="20" t="s">
        <v>31</v>
      </c>
      <c r="E29" s="21">
        <v>1</v>
      </c>
      <c r="F29" s="22">
        <v>0</v>
      </c>
      <c r="G29" s="17">
        <v>0</v>
      </c>
      <c r="I29" s="22">
        <v>0</v>
      </c>
      <c r="J29" s="17">
        <v>0</v>
      </c>
      <c r="L29" s="23">
        <v>0</v>
      </c>
      <c r="M29" s="17">
        <v>0</v>
      </c>
      <c r="O29" s="22">
        <v>0</v>
      </c>
      <c r="P29" s="17">
        <v>0</v>
      </c>
      <c r="R29" s="4"/>
      <c r="S29" s="4" t="s">
        <v>0</v>
      </c>
      <c r="T29" s="5" t="s">
        <v>0</v>
      </c>
      <c r="U29" s="5">
        <v>313</v>
      </c>
      <c r="V29" s="4" t="s">
        <v>38</v>
      </c>
      <c r="W29" s="5" t="s">
        <v>0</v>
      </c>
      <c r="X29" s="4">
        <v>28</v>
      </c>
      <c r="Y29" s="4">
        <v>17</v>
      </c>
      <c r="Z29" s="4">
        <v>7</v>
      </c>
      <c r="AA29" s="4">
        <v>16</v>
      </c>
      <c r="AB29" s="57"/>
      <c r="AD29" s="25">
        <f t="shared" si="4"/>
        <v>1</v>
      </c>
      <c r="AE29" s="25" t="str">
        <f t="shared" si="5"/>
        <v>Henk Peters</v>
      </c>
      <c r="AF29" s="25">
        <f t="shared" si="23"/>
        <v>13</v>
      </c>
      <c r="AG29" s="25">
        <f t="shared" si="23"/>
        <v>6</v>
      </c>
      <c r="AH29" s="25">
        <f t="shared" si="23"/>
        <v>3</v>
      </c>
      <c r="AI29" s="25">
        <f t="shared" si="23"/>
        <v>6</v>
      </c>
      <c r="AJ29" s="28">
        <f>IF(AF29=0,"",VLOOKUP($AE29,$D$6:$P128,AJ$1,FALSE))</f>
        <v>0.98</v>
      </c>
      <c r="AK29" s="28">
        <f>IF(AG29=0,"",VLOOKUP($AE29,$D$6:$P128,AK$1,FALSE))</f>
        <v>0.56000000000000005</v>
      </c>
      <c r="AL29" s="30">
        <f>IF(AH29=0,"",VLOOKUP($AE29,$D$6:$P128,AL$1,FALSE))</f>
        <v>0.14499999999999999</v>
      </c>
      <c r="AM29" s="28">
        <f>IF(AI29=0,"",VLOOKUP($AE29,$D$6:$P128,AM$1,FALSE))</f>
        <v>0.71</v>
      </c>
      <c r="AO29" s="49" t="str">
        <f t="shared" si="6"/>
        <v/>
      </c>
      <c r="AQ29" s="50"/>
      <c r="AR29" s="50"/>
      <c r="AS29" s="53"/>
      <c r="AT29" s="26"/>
      <c r="AU29" s="28" t="str">
        <f t="shared" si="7"/>
        <v/>
      </c>
      <c r="AV29" s="28" t="str">
        <f t="shared" si="8"/>
        <v/>
      </c>
      <c r="AW29" s="30" t="str">
        <f t="shared" si="9"/>
        <v/>
      </c>
      <c r="AY29" s="28">
        <f t="shared" si="10"/>
        <v>0.98</v>
      </c>
      <c r="AZ29" s="28">
        <f t="shared" si="11"/>
        <v>0.56000000000000005</v>
      </c>
      <c r="BA29" s="55">
        <f t="shared" si="12"/>
        <v>0.14499999999999999</v>
      </c>
      <c r="BC29" s="1" t="s">
        <v>0</v>
      </c>
      <c r="BD29" s="5" t="s">
        <v>0</v>
      </c>
      <c r="BE29" s="54">
        <v>313</v>
      </c>
      <c r="BF29" s="1" t="s">
        <v>38</v>
      </c>
      <c r="BG29" s="1" t="s">
        <v>0</v>
      </c>
      <c r="BH29" s="25">
        <f t="shared" si="13"/>
        <v>29</v>
      </c>
      <c r="BI29" s="25">
        <f t="shared" si="14"/>
        <v>17</v>
      </c>
      <c r="BJ29" s="25">
        <f t="shared" si="15"/>
        <v>7</v>
      </c>
      <c r="BK29" s="25">
        <f t="shared" si="16"/>
        <v>17</v>
      </c>
      <c r="BL29" s="3">
        <v>24</v>
      </c>
      <c r="BM29" s="25">
        <f t="shared" si="17"/>
        <v>31324</v>
      </c>
      <c r="BN29" s="25">
        <f t="shared" si="18"/>
        <v>31223</v>
      </c>
      <c r="BO29" s="25">
        <f t="shared" si="19"/>
        <v>312</v>
      </c>
      <c r="BP29" s="25">
        <f t="shared" si="20"/>
        <v>23</v>
      </c>
      <c r="BR29" s="25" t="str" cm="1">
        <f t="array" ref="BR29">IF($BP29="","",IF(INDEX(BC$6:BC$105,$BP29,1)="","",INDEX(BC$6:BC$105,$BP29,1)))</f>
        <v/>
      </c>
      <c r="BS29" s="25" t="str" cm="1">
        <f t="array" ref="BS29">IF($BP29="","",IF(INDEX(BD$6:BD$105,$BP29,1)="","",INDEX(BD$6:BD$105,$BP29,1)))</f>
        <v/>
      </c>
      <c r="BT29" s="25" cm="1">
        <f t="array" ref="BT29">IF($BP29="","",IF(INDEX(BE$6:BE$105,$BP29,1)="","",INDEX(BE$6:BE$105,$BP29,1)))</f>
        <v>312</v>
      </c>
      <c r="BU29" s="25" t="str" cm="1">
        <f t="array" ref="BU29">IF($BP29="","",IF(INDEX(BF$6:BF$105,$BP29,1)="","",INDEX(BF$6:BF$105,$BP29,1)))</f>
        <v>Hans Eikelenberg</v>
      </c>
      <c r="BV29" s="25" t="str" cm="1">
        <f t="array" ref="BV29">IF($BP29="","",IF(INDEX(BG$6:BG$105,$BP29,1)="","",INDEX(BG$6:BG$105,$BP29,1)))</f>
        <v/>
      </c>
      <c r="BW29" s="25" cm="1">
        <f t="array" ref="BW29">IF($BP29="","",IF(INDEX(BH$6:BH$105,$BP29,1)="","",INDEX(BH$6:BH$105,$BP29,1)))</f>
        <v>65</v>
      </c>
      <c r="BX29" s="25" cm="1">
        <f t="array" ref="BX29">IF($BP29="","",IF(INDEX(BI$6:BI$105,$BP29,1)="","",INDEX(BI$6:BI$105,$BP29,1)))</f>
        <v>42</v>
      </c>
      <c r="BY29" s="25" cm="1">
        <f t="array" ref="BY29">IF($BP29="","",IF(INDEX(BJ$6:BJ$105,$BP29,1)="","",INDEX(BJ$6:BJ$105,$BP29,1)))</f>
        <v>20</v>
      </c>
      <c r="BZ29" s="25" cm="1">
        <f t="array" ref="BZ29">IF($BP29="","",IF(INDEX(BK$6:BK$105,$BP29,1)="","",INDEX(BK$6:BK$105,$BP29,1)))</f>
        <v>37</v>
      </c>
      <c r="CB29" s="25" t="str">
        <f t="shared" si="21"/>
        <v>Hans Eikelenberg</v>
      </c>
      <c r="CC29" s="25">
        <f t="shared" si="22"/>
        <v>10</v>
      </c>
      <c r="CD29" s="28">
        <f t="shared" si="22"/>
        <v>2.1800000000000002</v>
      </c>
      <c r="CE29" s="25">
        <f t="shared" si="22"/>
        <v>11</v>
      </c>
      <c r="CF29" s="28">
        <f t="shared" si="22"/>
        <v>1.39</v>
      </c>
      <c r="CG29" s="25">
        <f t="shared" si="22"/>
        <v>14</v>
      </c>
      <c r="CH29" s="30">
        <f t="shared" si="22"/>
        <v>0.39700000000000002</v>
      </c>
      <c r="CI29" s="25">
        <f t="shared" si="22"/>
        <v>6</v>
      </c>
      <c r="CJ29" s="28">
        <f t="shared" si="22"/>
        <v>1.1599999999999999</v>
      </c>
    </row>
    <row r="30" spans="1:88" x14ac:dyDescent="0.2">
      <c r="A30" s="19">
        <v>2905</v>
      </c>
      <c r="B30" s="19"/>
      <c r="C30" s="17">
        <v>0</v>
      </c>
      <c r="D30" s="20" t="s">
        <v>32</v>
      </c>
      <c r="E30" s="21">
        <v>1</v>
      </c>
      <c r="F30" s="22">
        <v>0</v>
      </c>
      <c r="G30" s="17">
        <v>0</v>
      </c>
      <c r="I30" s="22">
        <v>0</v>
      </c>
      <c r="J30" s="17">
        <v>0</v>
      </c>
      <c r="L30" s="23">
        <v>0</v>
      </c>
      <c r="M30" s="17">
        <v>0</v>
      </c>
      <c r="O30" s="22">
        <v>0</v>
      </c>
      <c r="P30" s="17">
        <v>0</v>
      </c>
      <c r="R30" s="4"/>
      <c r="S30" s="4" t="s">
        <v>0</v>
      </c>
      <c r="T30" s="5" t="s">
        <v>0</v>
      </c>
      <c r="U30" s="5">
        <v>314</v>
      </c>
      <c r="V30" s="4" t="s">
        <v>39</v>
      </c>
      <c r="W30" s="5" t="s">
        <v>0</v>
      </c>
      <c r="X30" s="4">
        <v>26</v>
      </c>
      <c r="Y30" s="4">
        <v>15</v>
      </c>
      <c r="Z30" s="4">
        <v>11</v>
      </c>
      <c r="AA30" s="4">
        <v>15</v>
      </c>
      <c r="AB30" s="57"/>
      <c r="AD30" s="25">
        <f t="shared" si="4"/>
        <v>1</v>
      </c>
      <c r="AE30" s="25" t="str">
        <f t="shared" si="5"/>
        <v>Lambert Lucassen</v>
      </c>
      <c r="AF30" s="25">
        <f t="shared" si="23"/>
        <v>13</v>
      </c>
      <c r="AG30" s="25">
        <f t="shared" si="23"/>
        <v>6</v>
      </c>
      <c r="AH30" s="25">
        <f t="shared" si="23"/>
        <v>6</v>
      </c>
      <c r="AI30" s="25">
        <f t="shared" si="23"/>
        <v>0</v>
      </c>
      <c r="AJ30" s="28">
        <f>IF(AF30=0,"",VLOOKUP($AE30,$D$6:$P129,AJ$1,FALSE))</f>
        <v>0.82</v>
      </c>
      <c r="AK30" s="28">
        <f>IF(AG30=0,"",VLOOKUP($AE30,$D$6:$P129,AK$1,FALSE))</f>
        <v>0.51</v>
      </c>
      <c r="AL30" s="30">
        <f>IF(AH30=0,"",VLOOKUP($AE30,$D$6:$P129,AL$1,FALSE))</f>
        <v>0.22600000000000001</v>
      </c>
      <c r="AM30" s="28" t="str">
        <f>IF(AI30=0,"",VLOOKUP($AE30,$D$6:$P129,AM$1,FALSE))</f>
        <v/>
      </c>
      <c r="AO30" s="49" t="str">
        <f t="shared" si="6"/>
        <v/>
      </c>
      <c r="AQ30" s="50">
        <v>0.87</v>
      </c>
      <c r="AR30" s="50"/>
      <c r="AS30" s="53"/>
      <c r="AT30" s="26"/>
      <c r="AU30" s="28">
        <f t="shared" si="7"/>
        <v>0.87</v>
      </c>
      <c r="AV30" s="28">
        <f t="shared" si="8"/>
        <v>0.68</v>
      </c>
      <c r="AW30" s="30">
        <f t="shared" si="9"/>
        <v>0.20399999999999999</v>
      </c>
      <c r="AY30" s="28">
        <f t="shared" si="10"/>
        <v>0.82</v>
      </c>
      <c r="AZ30" s="28">
        <f t="shared" si="11"/>
        <v>0.51</v>
      </c>
      <c r="BA30" s="55">
        <f t="shared" si="12"/>
        <v>0.22600000000000001</v>
      </c>
      <c r="BC30" s="1" t="s">
        <v>0</v>
      </c>
      <c r="BD30" s="5" t="s">
        <v>0</v>
      </c>
      <c r="BE30" s="54">
        <v>314</v>
      </c>
      <c r="BF30" s="1" t="s">
        <v>39</v>
      </c>
      <c r="BG30" s="1" t="s">
        <v>0</v>
      </c>
      <c r="BH30" s="25">
        <f t="shared" si="13"/>
        <v>25</v>
      </c>
      <c r="BI30" s="25">
        <f t="shared" si="14"/>
        <v>15</v>
      </c>
      <c r="BJ30" s="25">
        <f t="shared" si="15"/>
        <v>11</v>
      </c>
      <c r="BK30" s="25">
        <f t="shared" si="16"/>
        <v>14</v>
      </c>
      <c r="BL30" s="3">
        <v>25</v>
      </c>
      <c r="BM30" s="25">
        <f t="shared" si="17"/>
        <v>31425</v>
      </c>
      <c r="BN30" s="25">
        <f t="shared" si="18"/>
        <v>31324</v>
      </c>
      <c r="BO30" s="25">
        <f t="shared" si="19"/>
        <v>313</v>
      </c>
      <c r="BP30" s="25">
        <f t="shared" si="20"/>
        <v>24</v>
      </c>
      <c r="BR30" s="25" t="str" cm="1">
        <f t="array" ref="BR30">IF($BP30="","",IF(INDEX(BC$6:BC$105,$BP30,1)="","",INDEX(BC$6:BC$105,$BP30,1)))</f>
        <v/>
      </c>
      <c r="BS30" s="25" t="str" cm="1">
        <f t="array" ref="BS30">IF($BP30="","",IF(INDEX(BD$6:BD$105,$BP30,1)="","",INDEX(BD$6:BD$105,$BP30,1)))</f>
        <v/>
      </c>
      <c r="BT30" s="25" cm="1">
        <f t="array" ref="BT30">IF($BP30="","",IF(INDEX(BE$6:BE$105,$BP30,1)="","",INDEX(BE$6:BE$105,$BP30,1)))</f>
        <v>313</v>
      </c>
      <c r="BU30" s="25" t="str" cm="1">
        <f t="array" ref="BU30">IF($BP30="","",IF(INDEX(BF$6:BF$105,$BP30,1)="","",INDEX(BF$6:BF$105,$BP30,1)))</f>
        <v>Henk Peters</v>
      </c>
      <c r="BV30" s="25" t="str" cm="1">
        <f t="array" ref="BV30">IF($BP30="","",IF(INDEX(BG$6:BG$105,$BP30,1)="","",INDEX(BG$6:BG$105,$BP30,1)))</f>
        <v/>
      </c>
      <c r="BW30" s="25" cm="1">
        <f t="array" ref="BW30">IF($BP30="","",IF(INDEX(BH$6:BH$105,$BP30,1)="","",INDEX(BH$6:BH$105,$BP30,1)))</f>
        <v>29</v>
      </c>
      <c r="BX30" s="25" cm="1">
        <f t="array" ref="BX30">IF($BP30="","",IF(INDEX(BI$6:BI$105,$BP30,1)="","",INDEX(BI$6:BI$105,$BP30,1)))</f>
        <v>17</v>
      </c>
      <c r="BY30" s="25" cm="1">
        <f t="array" ref="BY30">IF($BP30="","",IF(INDEX(BJ$6:BJ$105,$BP30,1)="","",INDEX(BJ$6:BJ$105,$BP30,1)))</f>
        <v>7</v>
      </c>
      <c r="BZ30" s="25" cm="1">
        <f t="array" ref="BZ30">IF($BP30="","",IF(INDEX(BK$6:BK$105,$BP30,1)="","",INDEX(BK$6:BK$105,$BP30,1)))</f>
        <v>17</v>
      </c>
      <c r="CB30" s="25" t="str">
        <f t="shared" si="21"/>
        <v>Henk Peters</v>
      </c>
      <c r="CC30" s="25">
        <f t="shared" si="22"/>
        <v>13</v>
      </c>
      <c r="CD30" s="28">
        <f t="shared" si="22"/>
        <v>0.98</v>
      </c>
      <c r="CE30" s="25">
        <f t="shared" si="22"/>
        <v>6</v>
      </c>
      <c r="CF30" s="28">
        <f t="shared" si="22"/>
        <v>0.56000000000000005</v>
      </c>
      <c r="CG30" s="25">
        <f t="shared" si="22"/>
        <v>3</v>
      </c>
      <c r="CH30" s="30">
        <f t="shared" si="22"/>
        <v>0.14499999999999999</v>
      </c>
      <c r="CI30" s="25">
        <f t="shared" si="22"/>
        <v>6</v>
      </c>
      <c r="CJ30" s="28">
        <f t="shared" si="22"/>
        <v>0.71</v>
      </c>
    </row>
    <row r="31" spans="1:88" x14ac:dyDescent="0.2">
      <c r="A31" s="19">
        <v>2906</v>
      </c>
      <c r="B31" s="19"/>
      <c r="C31" s="17">
        <v>8</v>
      </c>
      <c r="D31" s="20" t="s">
        <v>27</v>
      </c>
      <c r="E31" s="21">
        <v>1</v>
      </c>
      <c r="F31" s="22">
        <v>1.24</v>
      </c>
      <c r="G31" s="17">
        <v>3</v>
      </c>
      <c r="I31" s="22">
        <v>0.51</v>
      </c>
      <c r="J31" s="17">
        <v>4</v>
      </c>
      <c r="L31" s="23">
        <v>0</v>
      </c>
      <c r="M31" s="17">
        <v>0</v>
      </c>
      <c r="O31" s="22">
        <v>1</v>
      </c>
      <c r="P31" s="17">
        <v>1</v>
      </c>
      <c r="R31" s="4"/>
      <c r="S31" s="4" t="s">
        <v>64</v>
      </c>
      <c r="T31" s="5">
        <v>32</v>
      </c>
      <c r="U31" s="5">
        <v>321</v>
      </c>
      <c r="V31" s="4" t="s">
        <v>40</v>
      </c>
      <c r="W31" s="5" t="s">
        <v>82</v>
      </c>
      <c r="X31" s="4">
        <v>57</v>
      </c>
      <c r="Y31" s="4">
        <v>39</v>
      </c>
      <c r="Z31" s="4">
        <v>19</v>
      </c>
      <c r="AA31" s="4">
        <v>32</v>
      </c>
      <c r="AB31" s="57"/>
      <c r="AD31" s="25">
        <f t="shared" si="4"/>
        <v>1</v>
      </c>
      <c r="AE31" s="25" t="str">
        <f t="shared" si="5"/>
        <v>Dion in 't Zandt</v>
      </c>
      <c r="AF31" s="25">
        <f t="shared" si="23"/>
        <v>8</v>
      </c>
      <c r="AG31" s="25">
        <f t="shared" si="23"/>
        <v>9</v>
      </c>
      <c r="AH31" s="25">
        <f t="shared" si="23"/>
        <v>8</v>
      </c>
      <c r="AI31" s="25">
        <f t="shared" si="23"/>
        <v>9</v>
      </c>
      <c r="AJ31" s="28">
        <f>IF(AF31=0,"",VLOOKUP($AE31,$D$6:$P130,AJ$1,FALSE))</f>
        <v>1.94</v>
      </c>
      <c r="AK31" s="28">
        <f>IF(AG31=0,"",VLOOKUP($AE31,$D$6:$P130,AK$1,FALSE))</f>
        <v>1.24</v>
      </c>
      <c r="AL31" s="30">
        <f>IF(AH31=0,"",VLOOKUP($AE31,$D$6:$P130,AL$1,FALSE))</f>
        <v>0.377</v>
      </c>
      <c r="AM31" s="28">
        <f>IF(AI31=0,"",VLOOKUP($AE31,$D$6:$P130,AM$1,FALSE))</f>
        <v>1.05</v>
      </c>
      <c r="AO31" s="49" t="str">
        <f t="shared" si="6"/>
        <v/>
      </c>
      <c r="AQ31" s="50"/>
      <c r="AR31" s="50"/>
      <c r="AS31" s="53"/>
      <c r="AT31" s="26"/>
      <c r="AU31" s="28" t="str">
        <f t="shared" si="7"/>
        <v/>
      </c>
      <c r="AV31" s="28" t="str">
        <f t="shared" si="8"/>
        <v/>
      </c>
      <c r="AW31" s="30" t="str">
        <f t="shared" si="9"/>
        <v/>
      </c>
      <c r="AY31" s="28">
        <f t="shared" si="10"/>
        <v>1.94</v>
      </c>
      <c r="AZ31" s="28">
        <f t="shared" si="11"/>
        <v>1.24</v>
      </c>
      <c r="BA31" s="55">
        <f t="shared" si="12"/>
        <v>0.377</v>
      </c>
      <c r="BC31" s="1" t="s">
        <v>64</v>
      </c>
      <c r="BD31" s="5">
        <v>32</v>
      </c>
      <c r="BE31" s="54">
        <v>321</v>
      </c>
      <c r="BF31" s="1" t="s">
        <v>40</v>
      </c>
      <c r="BG31" s="1" t="s">
        <v>82</v>
      </c>
      <c r="BH31" s="25">
        <f t="shared" si="13"/>
        <v>58</v>
      </c>
      <c r="BI31" s="25">
        <f t="shared" si="14"/>
        <v>37</v>
      </c>
      <c r="BJ31" s="25">
        <f t="shared" si="15"/>
        <v>19</v>
      </c>
      <c r="BK31" s="25">
        <f t="shared" si="16"/>
        <v>33</v>
      </c>
      <c r="BL31" s="3">
        <v>26</v>
      </c>
      <c r="BM31" s="25">
        <f t="shared" si="17"/>
        <v>32126</v>
      </c>
      <c r="BN31" s="25">
        <f t="shared" si="18"/>
        <v>31425</v>
      </c>
      <c r="BO31" s="25">
        <f t="shared" si="19"/>
        <v>314</v>
      </c>
      <c r="BP31" s="25">
        <f t="shared" si="20"/>
        <v>25</v>
      </c>
      <c r="BR31" s="25" t="str" cm="1">
        <f t="array" ref="BR31">IF($BP31="","",IF(INDEX(BC$6:BC$105,$BP31,1)="","",INDEX(BC$6:BC$105,$BP31,1)))</f>
        <v/>
      </c>
      <c r="BS31" s="25" t="str" cm="1">
        <f t="array" ref="BS31">IF($BP31="","",IF(INDEX(BD$6:BD$105,$BP31,1)="","",INDEX(BD$6:BD$105,$BP31,1)))</f>
        <v/>
      </c>
      <c r="BT31" s="25" cm="1">
        <f t="array" ref="BT31">IF($BP31="","",IF(INDEX(BE$6:BE$105,$BP31,1)="","",INDEX(BE$6:BE$105,$BP31,1)))</f>
        <v>314</v>
      </c>
      <c r="BU31" s="25" t="str" cm="1">
        <f t="array" ref="BU31">IF($BP31="","",IF(INDEX(BF$6:BF$105,$BP31,1)="","",INDEX(BF$6:BF$105,$BP31,1)))</f>
        <v>Lambert Lucassen</v>
      </c>
      <c r="BV31" s="25" t="str" cm="1">
        <f t="array" ref="BV31">IF($BP31="","",IF(INDEX(BG$6:BG$105,$BP31,1)="","",INDEX(BG$6:BG$105,$BP31,1)))</f>
        <v/>
      </c>
      <c r="BW31" s="25" cm="1">
        <f t="array" ref="BW31">IF($BP31="","",IF(INDEX(BH$6:BH$105,$BP31,1)="","",INDEX(BH$6:BH$105,$BP31,1)))</f>
        <v>25</v>
      </c>
      <c r="BX31" s="25" cm="1">
        <f t="array" ref="BX31">IF($BP31="","",IF(INDEX(BI$6:BI$105,$BP31,1)="","",INDEX(BI$6:BI$105,$BP31,1)))</f>
        <v>15</v>
      </c>
      <c r="BY31" s="25" cm="1">
        <f t="array" ref="BY31">IF($BP31="","",IF(INDEX(BJ$6:BJ$105,$BP31,1)="","",INDEX(BJ$6:BJ$105,$BP31,1)))</f>
        <v>11</v>
      </c>
      <c r="BZ31" s="25" cm="1">
        <f t="array" ref="BZ31">IF($BP31="","",IF(INDEX(BK$6:BK$105,$BP31,1)="","",INDEX(BK$6:BK$105,$BP31,1)))</f>
        <v>14</v>
      </c>
      <c r="CB31" s="25" t="str">
        <f t="shared" si="21"/>
        <v>Lambert Lucassen</v>
      </c>
      <c r="CC31" s="25">
        <f t="shared" si="22"/>
        <v>13</v>
      </c>
      <c r="CD31" s="28">
        <f t="shared" si="22"/>
        <v>0.82</v>
      </c>
      <c r="CE31" s="25">
        <f t="shared" si="22"/>
        <v>6</v>
      </c>
      <c r="CF31" s="28">
        <f t="shared" si="22"/>
        <v>0.51</v>
      </c>
      <c r="CG31" s="25">
        <f t="shared" si="22"/>
        <v>6</v>
      </c>
      <c r="CH31" s="30">
        <f t="shared" si="22"/>
        <v>0.22600000000000001</v>
      </c>
      <c r="CI31" s="25">
        <f t="shared" si="22"/>
        <v>0</v>
      </c>
      <c r="CJ31" s="28" t="str">
        <f t="shared" si="22"/>
        <v/>
      </c>
    </row>
    <row r="32" spans="1:88" x14ac:dyDescent="0.2">
      <c r="A32" s="19">
        <v>2908</v>
      </c>
      <c r="B32" s="19"/>
      <c r="C32" s="17">
        <v>0</v>
      </c>
      <c r="D32" s="20" t="s">
        <v>33</v>
      </c>
      <c r="E32" s="21">
        <v>1</v>
      </c>
      <c r="F32" s="22">
        <v>0</v>
      </c>
      <c r="G32" s="17">
        <v>0</v>
      </c>
      <c r="I32" s="22">
        <v>0</v>
      </c>
      <c r="J32" s="17">
        <v>0</v>
      </c>
      <c r="L32" s="23">
        <v>0</v>
      </c>
      <c r="M32" s="17">
        <v>0</v>
      </c>
      <c r="O32" s="22">
        <v>0</v>
      </c>
      <c r="P32" s="17">
        <v>0</v>
      </c>
      <c r="R32" s="4"/>
      <c r="S32" s="4" t="s">
        <v>0</v>
      </c>
      <c r="T32" s="5" t="s">
        <v>0</v>
      </c>
      <c r="U32" s="5">
        <v>322</v>
      </c>
      <c r="V32" s="4" t="s">
        <v>41</v>
      </c>
      <c r="W32" s="5" t="s">
        <v>0</v>
      </c>
      <c r="X32" s="4">
        <v>39</v>
      </c>
      <c r="Y32" s="4">
        <v>29</v>
      </c>
      <c r="Z32" s="4">
        <v>14</v>
      </c>
      <c r="AA32" s="4">
        <v>22</v>
      </c>
      <c r="AB32" s="57"/>
      <c r="AD32" s="25">
        <f t="shared" si="4"/>
        <v>1</v>
      </c>
      <c r="AE32" s="25" t="str">
        <f t="shared" si="5"/>
        <v>Erik Thiesen</v>
      </c>
      <c r="AF32" s="25">
        <f t="shared" si="23"/>
        <v>7</v>
      </c>
      <c r="AG32" s="25">
        <f t="shared" si="23"/>
        <v>15</v>
      </c>
      <c r="AH32" s="25">
        <f t="shared" si="23"/>
        <v>10</v>
      </c>
      <c r="AI32" s="25">
        <f t="shared" si="23"/>
        <v>6</v>
      </c>
      <c r="AJ32" s="28">
        <f>IF(AF32=0,"",VLOOKUP($AE32,$D$6:$P131,AJ$1,FALSE))</f>
        <v>1.38</v>
      </c>
      <c r="AK32" s="28">
        <f>IF(AG32=0,"",VLOOKUP($AE32,$D$6:$P131,AK$1,FALSE))</f>
        <v>0.96</v>
      </c>
      <c r="AL32" s="30">
        <f>IF(AH32=0,"",VLOOKUP($AE32,$D$6:$P131,AL$1,FALSE))</f>
        <v>0.28399999999999997</v>
      </c>
      <c r="AM32" s="28">
        <f>IF(AI32=0,"",VLOOKUP($AE32,$D$6:$P131,AM$1,FALSE))</f>
        <v>0.83</v>
      </c>
      <c r="AO32" s="49" t="str">
        <f t="shared" si="6"/>
        <v/>
      </c>
      <c r="AQ32" s="50"/>
      <c r="AR32" s="50"/>
      <c r="AS32" s="53"/>
      <c r="AT32" s="26"/>
      <c r="AU32" s="28" t="str">
        <f t="shared" si="7"/>
        <v/>
      </c>
      <c r="AV32" s="28" t="str">
        <f t="shared" si="8"/>
        <v/>
      </c>
      <c r="AW32" s="30" t="str">
        <f t="shared" si="9"/>
        <v/>
      </c>
      <c r="AY32" s="28">
        <f t="shared" si="10"/>
        <v>1.38</v>
      </c>
      <c r="AZ32" s="28">
        <f t="shared" si="11"/>
        <v>0.96</v>
      </c>
      <c r="BA32" s="55">
        <f t="shared" si="12"/>
        <v>0.28399999999999997</v>
      </c>
      <c r="BC32" s="1" t="s">
        <v>0</v>
      </c>
      <c r="BD32" s="5" t="s">
        <v>0</v>
      </c>
      <c r="BE32" s="54">
        <v>322</v>
      </c>
      <c r="BF32" s="1" t="s">
        <v>41</v>
      </c>
      <c r="BG32" s="1" t="s">
        <v>0</v>
      </c>
      <c r="BH32" s="25">
        <f t="shared" si="13"/>
        <v>41</v>
      </c>
      <c r="BI32" s="25">
        <f t="shared" si="14"/>
        <v>29</v>
      </c>
      <c r="BJ32" s="25">
        <f t="shared" si="15"/>
        <v>14</v>
      </c>
      <c r="BK32" s="25">
        <f t="shared" si="16"/>
        <v>23</v>
      </c>
      <c r="BL32" s="3">
        <v>27</v>
      </c>
      <c r="BM32" s="25">
        <f t="shared" si="17"/>
        <v>32227</v>
      </c>
      <c r="BN32" s="25">
        <f t="shared" si="18"/>
        <v>32126</v>
      </c>
      <c r="BO32" s="25">
        <f t="shared" si="19"/>
        <v>321</v>
      </c>
      <c r="BP32" s="25">
        <f t="shared" si="20"/>
        <v>26</v>
      </c>
      <c r="BR32" s="25" t="str" cm="1">
        <f t="array" ref="BR32">IF($BP32="","",IF(INDEX(BC$6:BC$105,$BP32,1)="","",INDEX(BC$6:BC$105,$BP32,1)))</f>
        <v>B.V. Velden 2</v>
      </c>
      <c r="BS32" s="25" cm="1">
        <f t="array" ref="BS32">IF($BP32="","",IF(INDEX(BD$6:BD$105,$BP32,1)="","",INDEX(BD$6:BD$105,$BP32,1)))</f>
        <v>32</v>
      </c>
      <c r="BT32" s="25" cm="1">
        <f t="array" ref="BT32">IF($BP32="","",IF(INDEX(BE$6:BE$105,$BP32,1)="","",INDEX(BE$6:BE$105,$BP32,1)))</f>
        <v>321</v>
      </c>
      <c r="BU32" s="25" t="str" cm="1">
        <f t="array" ref="BU32">IF($BP32="","",IF(INDEX(BF$6:BF$105,$BP32,1)="","",INDEX(BF$6:BF$105,$BP32,1)))</f>
        <v>Dion in 't Zandt</v>
      </c>
      <c r="BV32" s="25" t="str" cm="1">
        <f t="array" ref="BV32">IF($BP32="","",IF(INDEX(BG$6:BG$105,$BP32,1)="","",INDEX(BG$6:BG$105,$BP32,1)))</f>
        <v>L</v>
      </c>
      <c r="BW32" s="25" cm="1">
        <f t="array" ref="BW32">IF($BP32="","",IF(INDEX(BH$6:BH$105,$BP32,1)="","",INDEX(BH$6:BH$105,$BP32,1)))</f>
        <v>58</v>
      </c>
      <c r="BX32" s="25" cm="1">
        <f t="array" ref="BX32">IF($BP32="","",IF(INDEX(BI$6:BI$105,$BP32,1)="","",INDEX(BI$6:BI$105,$BP32,1)))</f>
        <v>37</v>
      </c>
      <c r="BY32" s="25" cm="1">
        <f t="array" ref="BY32">IF($BP32="","",IF(INDEX(BJ$6:BJ$105,$BP32,1)="","",INDEX(BJ$6:BJ$105,$BP32,1)))</f>
        <v>19</v>
      </c>
      <c r="BZ32" s="25" cm="1">
        <f t="array" ref="BZ32">IF($BP32="","",IF(INDEX(BK$6:BK$105,$BP32,1)="","",INDEX(BK$6:BK$105,$BP32,1)))</f>
        <v>33</v>
      </c>
      <c r="CB32" s="25" t="str">
        <f t="shared" si="21"/>
        <v>Dion in 't Zandt</v>
      </c>
      <c r="CC32" s="25">
        <f t="shared" si="22"/>
        <v>8</v>
      </c>
      <c r="CD32" s="28">
        <f t="shared" si="22"/>
        <v>1.94</v>
      </c>
      <c r="CE32" s="25">
        <f t="shared" si="22"/>
        <v>9</v>
      </c>
      <c r="CF32" s="28">
        <f t="shared" si="22"/>
        <v>1.24</v>
      </c>
      <c r="CG32" s="25">
        <f t="shared" si="22"/>
        <v>8</v>
      </c>
      <c r="CH32" s="30">
        <f t="shared" si="22"/>
        <v>0.377</v>
      </c>
      <c r="CI32" s="25">
        <f t="shared" si="22"/>
        <v>9</v>
      </c>
      <c r="CJ32" s="28">
        <f t="shared" si="22"/>
        <v>1.05</v>
      </c>
    </row>
    <row r="33" spans="1:88" x14ac:dyDescent="0.2">
      <c r="A33" s="19">
        <v>2909</v>
      </c>
      <c r="B33" s="19"/>
      <c r="C33" s="17">
        <v>5</v>
      </c>
      <c r="D33" s="20" t="s">
        <v>34</v>
      </c>
      <c r="E33" s="21">
        <v>1</v>
      </c>
      <c r="F33" s="22">
        <v>0.79</v>
      </c>
      <c r="G33" s="17">
        <v>5</v>
      </c>
      <c r="I33" s="22">
        <v>0</v>
      </c>
      <c r="J33" s="17">
        <v>0</v>
      </c>
      <c r="L33" s="23">
        <v>0</v>
      </c>
      <c r="M33" s="17">
        <v>0</v>
      </c>
      <c r="O33" s="22">
        <v>0</v>
      </c>
      <c r="P33" s="17">
        <v>0</v>
      </c>
      <c r="R33" s="4"/>
      <c r="S33" s="4" t="s">
        <v>0</v>
      </c>
      <c r="T33" s="5" t="s">
        <v>0</v>
      </c>
      <c r="U33" s="5">
        <v>323</v>
      </c>
      <c r="V33" s="4" t="s">
        <v>42</v>
      </c>
      <c r="W33" s="5" t="s">
        <v>0</v>
      </c>
      <c r="X33" s="4">
        <v>41</v>
      </c>
      <c r="Y33" s="4">
        <v>29</v>
      </c>
      <c r="Z33" s="4">
        <v>20</v>
      </c>
      <c r="AA33" s="4">
        <v>23</v>
      </c>
      <c r="AB33" s="57"/>
      <c r="AD33" s="25">
        <f t="shared" si="4"/>
        <v>1</v>
      </c>
      <c r="AE33" s="25" t="str">
        <f t="shared" si="5"/>
        <v>Rob Bouten</v>
      </c>
      <c r="AF33" s="25">
        <f t="shared" si="23"/>
        <v>8</v>
      </c>
      <c r="AG33" s="25">
        <f t="shared" si="23"/>
        <v>8</v>
      </c>
      <c r="AH33" s="25">
        <f t="shared" si="23"/>
        <v>11</v>
      </c>
      <c r="AI33" s="25">
        <f t="shared" si="23"/>
        <v>4</v>
      </c>
      <c r="AJ33" s="28">
        <f>IF(AF33=0,"",VLOOKUP($AE33,$D$6:$P132,AJ$1,FALSE))</f>
        <v>1.41</v>
      </c>
      <c r="AK33" s="28">
        <f>IF(AG33=0,"",VLOOKUP($AE33,$D$6:$P132,AK$1,FALSE))</f>
        <v>0.97</v>
      </c>
      <c r="AL33" s="30">
        <f>IF(AH33=0,"",VLOOKUP($AE33,$D$6:$P132,AL$1,FALSE))</f>
        <v>0.36599999999999999</v>
      </c>
      <c r="AM33" s="28">
        <f>IF(AI33=0,"",VLOOKUP($AE33,$D$6:$P132,AM$1,FALSE))</f>
        <v>1.05</v>
      </c>
      <c r="AO33" s="49" t="str">
        <f t="shared" si="6"/>
        <v/>
      </c>
      <c r="AQ33" s="50"/>
      <c r="AR33" s="50"/>
      <c r="AS33" s="53"/>
      <c r="AT33" s="26"/>
      <c r="AU33" s="28" t="str">
        <f t="shared" si="7"/>
        <v/>
      </c>
      <c r="AV33" s="28" t="str">
        <f t="shared" si="8"/>
        <v/>
      </c>
      <c r="AW33" s="30" t="str">
        <f t="shared" si="9"/>
        <v/>
      </c>
      <c r="AY33" s="28">
        <f t="shared" si="10"/>
        <v>1.41</v>
      </c>
      <c r="AZ33" s="28">
        <f t="shared" si="11"/>
        <v>0.97</v>
      </c>
      <c r="BA33" s="55">
        <f t="shared" si="12"/>
        <v>0.36599999999999999</v>
      </c>
      <c r="BC33" s="1" t="s">
        <v>0</v>
      </c>
      <c r="BD33" s="5" t="s">
        <v>0</v>
      </c>
      <c r="BE33" s="54">
        <v>323</v>
      </c>
      <c r="BF33" s="1" t="s">
        <v>42</v>
      </c>
      <c r="BG33" s="1" t="s">
        <v>0</v>
      </c>
      <c r="BH33" s="25">
        <f t="shared" si="13"/>
        <v>42</v>
      </c>
      <c r="BI33" s="25">
        <f t="shared" si="14"/>
        <v>29</v>
      </c>
      <c r="BJ33" s="25">
        <f t="shared" si="15"/>
        <v>18</v>
      </c>
      <c r="BK33" s="25">
        <f t="shared" si="16"/>
        <v>24</v>
      </c>
      <c r="BL33" s="3">
        <v>28</v>
      </c>
      <c r="BM33" s="25">
        <f t="shared" si="17"/>
        <v>32328</v>
      </c>
      <c r="BN33" s="25">
        <f t="shared" si="18"/>
        <v>32227</v>
      </c>
      <c r="BO33" s="25">
        <f t="shared" si="19"/>
        <v>322</v>
      </c>
      <c r="BP33" s="25">
        <f t="shared" si="20"/>
        <v>27</v>
      </c>
      <c r="BR33" s="25" t="str" cm="1">
        <f t="array" ref="BR33">IF($BP33="","",IF(INDEX(BC$6:BC$105,$BP33,1)="","",INDEX(BC$6:BC$105,$BP33,1)))</f>
        <v/>
      </c>
      <c r="BS33" s="25" t="str" cm="1">
        <f t="array" ref="BS33">IF($BP33="","",IF(INDEX(BD$6:BD$105,$BP33,1)="","",INDEX(BD$6:BD$105,$BP33,1)))</f>
        <v/>
      </c>
      <c r="BT33" s="25" cm="1">
        <f t="array" ref="BT33">IF($BP33="","",IF(INDEX(BE$6:BE$105,$BP33,1)="","",INDEX(BE$6:BE$105,$BP33,1)))</f>
        <v>322</v>
      </c>
      <c r="BU33" s="25" t="str" cm="1">
        <f t="array" ref="BU33">IF($BP33="","",IF(INDEX(BF$6:BF$105,$BP33,1)="","",INDEX(BF$6:BF$105,$BP33,1)))</f>
        <v>Erik Thiesen</v>
      </c>
      <c r="BV33" s="25" t="str" cm="1">
        <f t="array" ref="BV33">IF($BP33="","",IF(INDEX(BG$6:BG$105,$BP33,1)="","",INDEX(BG$6:BG$105,$BP33,1)))</f>
        <v/>
      </c>
      <c r="BW33" s="25" cm="1">
        <f t="array" ref="BW33">IF($BP33="","",IF(INDEX(BH$6:BH$105,$BP33,1)="","",INDEX(BH$6:BH$105,$BP33,1)))</f>
        <v>41</v>
      </c>
      <c r="BX33" s="25" cm="1">
        <f t="array" ref="BX33">IF($BP33="","",IF(INDEX(BI$6:BI$105,$BP33,1)="","",INDEX(BI$6:BI$105,$BP33,1)))</f>
        <v>29</v>
      </c>
      <c r="BY33" s="25" cm="1">
        <f t="array" ref="BY33">IF($BP33="","",IF(INDEX(BJ$6:BJ$105,$BP33,1)="","",INDEX(BJ$6:BJ$105,$BP33,1)))</f>
        <v>14</v>
      </c>
      <c r="BZ33" s="25" cm="1">
        <f t="array" ref="BZ33">IF($BP33="","",IF(INDEX(BK$6:BK$105,$BP33,1)="","",INDEX(BK$6:BK$105,$BP33,1)))</f>
        <v>23</v>
      </c>
      <c r="CB33" s="25" t="str">
        <f t="shared" si="21"/>
        <v>Erik Thiesen</v>
      </c>
      <c r="CC33" s="25">
        <f t="shared" si="22"/>
        <v>7</v>
      </c>
      <c r="CD33" s="28">
        <f t="shared" si="22"/>
        <v>1.38</v>
      </c>
      <c r="CE33" s="25">
        <f t="shared" si="22"/>
        <v>15</v>
      </c>
      <c r="CF33" s="28">
        <f t="shared" si="22"/>
        <v>0.96</v>
      </c>
      <c r="CG33" s="25">
        <f t="shared" si="22"/>
        <v>10</v>
      </c>
      <c r="CH33" s="30">
        <f t="shared" si="22"/>
        <v>0.28399999999999997</v>
      </c>
      <c r="CI33" s="25">
        <f t="shared" si="22"/>
        <v>6</v>
      </c>
      <c r="CJ33" s="28">
        <f t="shared" si="22"/>
        <v>0.83</v>
      </c>
    </row>
    <row r="34" spans="1:88" x14ac:dyDescent="0.2">
      <c r="A34" s="19">
        <v>2911</v>
      </c>
      <c r="B34" s="19"/>
      <c r="C34" s="17">
        <v>0</v>
      </c>
      <c r="D34" s="20" t="s">
        <v>35</v>
      </c>
      <c r="E34" s="21">
        <v>1</v>
      </c>
      <c r="F34" s="22">
        <v>0</v>
      </c>
      <c r="G34" s="17">
        <v>0</v>
      </c>
      <c r="I34" s="22">
        <v>0</v>
      </c>
      <c r="J34" s="17">
        <v>0</v>
      </c>
      <c r="L34" s="23">
        <v>0</v>
      </c>
      <c r="M34" s="17">
        <v>0</v>
      </c>
      <c r="O34" s="22">
        <v>0</v>
      </c>
      <c r="P34" s="17">
        <v>0</v>
      </c>
      <c r="R34" s="4"/>
      <c r="S34" s="4" t="s">
        <v>0</v>
      </c>
      <c r="T34" s="5" t="s">
        <v>0</v>
      </c>
      <c r="U34" s="5">
        <v>324</v>
      </c>
      <c r="V34" s="4" t="s">
        <v>43</v>
      </c>
      <c r="W34" s="5" t="s">
        <v>0</v>
      </c>
      <c r="X34" s="4">
        <v>38</v>
      </c>
      <c r="Y34" s="4">
        <v>21</v>
      </c>
      <c r="Z34" s="4">
        <v>11</v>
      </c>
      <c r="AA34" s="4">
        <v>22</v>
      </c>
      <c r="AB34" s="57"/>
      <c r="AD34" s="25">
        <f t="shared" si="4"/>
        <v>1</v>
      </c>
      <c r="AE34" s="25" t="str">
        <f t="shared" si="5"/>
        <v>Ron v.d. Venne</v>
      </c>
      <c r="AF34" s="25">
        <f t="shared" si="23"/>
        <v>13</v>
      </c>
      <c r="AG34" s="25">
        <f t="shared" si="23"/>
        <v>8</v>
      </c>
      <c r="AH34" s="25">
        <f t="shared" si="23"/>
        <v>6</v>
      </c>
      <c r="AI34" s="25">
        <f t="shared" si="23"/>
        <v>2</v>
      </c>
      <c r="AJ34" s="28">
        <f>IF(AF34=0,"",VLOOKUP($AE34,$D$6:$P133,AJ$1,FALSE))</f>
        <v>1.24</v>
      </c>
      <c r="AK34" s="28">
        <f>IF(AG34=0,"",VLOOKUP($AE34,$D$6:$P133,AK$1,FALSE))</f>
        <v>0.66</v>
      </c>
      <c r="AL34" s="30">
        <f>IF(AH34=0,"",VLOOKUP($AE34,$D$6:$P133,AL$1,FALSE))</f>
        <v>0.215</v>
      </c>
      <c r="AM34" s="28">
        <f>IF(AI34=0,"",VLOOKUP($AE34,$D$6:$P133,AM$1,FALSE))</f>
        <v>0.61</v>
      </c>
      <c r="AO34" s="49" t="str">
        <f t="shared" si="6"/>
        <v/>
      </c>
      <c r="AQ34" s="50"/>
      <c r="AR34" s="50"/>
      <c r="AS34" s="53"/>
      <c r="AT34" s="26"/>
      <c r="AU34" s="28" t="str">
        <f t="shared" si="7"/>
        <v/>
      </c>
      <c r="AV34" s="28" t="str">
        <f t="shared" si="8"/>
        <v/>
      </c>
      <c r="AW34" s="30" t="str">
        <f t="shared" si="9"/>
        <v/>
      </c>
      <c r="AY34" s="28">
        <f t="shared" si="10"/>
        <v>1.24</v>
      </c>
      <c r="AZ34" s="28">
        <f t="shared" si="11"/>
        <v>0.66</v>
      </c>
      <c r="BA34" s="55">
        <f t="shared" si="12"/>
        <v>0.215</v>
      </c>
      <c r="BC34" s="1" t="s">
        <v>0</v>
      </c>
      <c r="BD34" s="5" t="s">
        <v>0</v>
      </c>
      <c r="BE34" s="54">
        <v>324</v>
      </c>
      <c r="BF34" s="1" t="s">
        <v>43</v>
      </c>
      <c r="BG34" s="1" t="s">
        <v>0</v>
      </c>
      <c r="BH34" s="25">
        <f t="shared" si="13"/>
        <v>37</v>
      </c>
      <c r="BI34" s="25">
        <f t="shared" si="14"/>
        <v>20</v>
      </c>
      <c r="BJ34" s="25">
        <f t="shared" si="15"/>
        <v>11</v>
      </c>
      <c r="BK34" s="25">
        <f t="shared" si="16"/>
        <v>21</v>
      </c>
      <c r="BL34" s="3">
        <v>29</v>
      </c>
      <c r="BM34" s="25">
        <f t="shared" si="17"/>
        <v>32429</v>
      </c>
      <c r="BN34" s="25">
        <f t="shared" si="18"/>
        <v>32328</v>
      </c>
      <c r="BO34" s="25">
        <f t="shared" si="19"/>
        <v>323</v>
      </c>
      <c r="BP34" s="25">
        <f t="shared" si="20"/>
        <v>28</v>
      </c>
      <c r="BR34" s="25" t="str" cm="1">
        <f t="array" ref="BR34">IF($BP34="","",IF(INDEX(BC$6:BC$105,$BP34,1)="","",INDEX(BC$6:BC$105,$BP34,1)))</f>
        <v/>
      </c>
      <c r="BS34" s="25" t="str" cm="1">
        <f t="array" ref="BS34">IF($BP34="","",IF(INDEX(BD$6:BD$105,$BP34,1)="","",INDEX(BD$6:BD$105,$BP34,1)))</f>
        <v/>
      </c>
      <c r="BT34" s="25" cm="1">
        <f t="array" ref="BT34">IF($BP34="","",IF(INDEX(BE$6:BE$105,$BP34,1)="","",INDEX(BE$6:BE$105,$BP34,1)))</f>
        <v>323</v>
      </c>
      <c r="BU34" s="25" t="str" cm="1">
        <f t="array" ref="BU34">IF($BP34="","",IF(INDEX(BF$6:BF$105,$BP34,1)="","",INDEX(BF$6:BF$105,$BP34,1)))</f>
        <v>Rob Bouten</v>
      </c>
      <c r="BV34" s="25" t="str" cm="1">
        <f t="array" ref="BV34">IF($BP34="","",IF(INDEX(BG$6:BG$105,$BP34,1)="","",INDEX(BG$6:BG$105,$BP34,1)))</f>
        <v/>
      </c>
      <c r="BW34" s="25" cm="1">
        <f t="array" ref="BW34">IF($BP34="","",IF(INDEX(BH$6:BH$105,$BP34,1)="","",INDEX(BH$6:BH$105,$BP34,1)))</f>
        <v>42</v>
      </c>
      <c r="BX34" s="25" cm="1">
        <f t="array" ref="BX34">IF($BP34="","",IF(INDEX(BI$6:BI$105,$BP34,1)="","",INDEX(BI$6:BI$105,$BP34,1)))</f>
        <v>29</v>
      </c>
      <c r="BY34" s="25" cm="1">
        <f t="array" ref="BY34">IF($BP34="","",IF(INDEX(BJ$6:BJ$105,$BP34,1)="","",INDEX(BJ$6:BJ$105,$BP34,1)))</f>
        <v>18</v>
      </c>
      <c r="BZ34" s="25" cm="1">
        <f t="array" ref="BZ34">IF($BP34="","",IF(INDEX(BK$6:BK$105,$BP34,1)="","",INDEX(BK$6:BK$105,$BP34,1)))</f>
        <v>24</v>
      </c>
      <c r="CB34" s="25" t="str">
        <f t="shared" si="21"/>
        <v>Rob Bouten</v>
      </c>
      <c r="CC34" s="25">
        <f t="shared" si="22"/>
        <v>8</v>
      </c>
      <c r="CD34" s="28">
        <f t="shared" si="22"/>
        <v>1.41</v>
      </c>
      <c r="CE34" s="25">
        <f t="shared" si="22"/>
        <v>8</v>
      </c>
      <c r="CF34" s="28">
        <f t="shared" si="22"/>
        <v>0.97</v>
      </c>
      <c r="CG34" s="25">
        <f t="shared" si="22"/>
        <v>11</v>
      </c>
      <c r="CH34" s="30">
        <f t="shared" si="22"/>
        <v>0.36599999999999999</v>
      </c>
      <c r="CI34" s="25">
        <f t="shared" si="22"/>
        <v>4</v>
      </c>
      <c r="CJ34" s="28">
        <f t="shared" si="22"/>
        <v>1.05</v>
      </c>
    </row>
    <row r="35" spans="1:88" x14ac:dyDescent="0.2">
      <c r="A35" s="19">
        <v>3101</v>
      </c>
      <c r="B35" s="19"/>
      <c r="C35" s="17">
        <v>40</v>
      </c>
      <c r="D35" s="20" t="s">
        <v>1</v>
      </c>
      <c r="E35" s="21">
        <v>1</v>
      </c>
      <c r="F35" s="22">
        <v>1.18</v>
      </c>
      <c r="G35" s="17">
        <v>10</v>
      </c>
      <c r="I35" s="22">
        <v>0.84</v>
      </c>
      <c r="J35" s="17">
        <v>15</v>
      </c>
      <c r="L35" s="23">
        <v>0.41599999999999998</v>
      </c>
      <c r="M35" s="17">
        <v>14</v>
      </c>
      <c r="O35" s="22">
        <v>0.77</v>
      </c>
      <c r="P35" s="17">
        <v>1</v>
      </c>
      <c r="R35" s="4"/>
      <c r="S35" s="4" t="s">
        <v>70</v>
      </c>
      <c r="T35" s="5">
        <v>39</v>
      </c>
      <c r="U35" s="5">
        <v>391</v>
      </c>
      <c r="V35" s="4" t="s">
        <v>48</v>
      </c>
      <c r="W35" s="5" t="s">
        <v>0</v>
      </c>
      <c r="X35" s="4">
        <v>67</v>
      </c>
      <c r="Y35" s="4">
        <v>39</v>
      </c>
      <c r="Z35" s="4">
        <v>14</v>
      </c>
      <c r="AA35" s="4">
        <v>38</v>
      </c>
      <c r="AB35" s="57"/>
      <c r="AD35" s="25">
        <f t="shared" si="4"/>
        <v>1</v>
      </c>
      <c r="AE35" s="25" t="str">
        <f t="shared" si="5"/>
        <v>Rob v. Heesch</v>
      </c>
      <c r="AF35" s="25">
        <f t="shared" si="23"/>
        <v>14</v>
      </c>
      <c r="AG35" s="25">
        <f t="shared" si="23"/>
        <v>9</v>
      </c>
      <c r="AH35" s="25">
        <f t="shared" si="23"/>
        <v>7</v>
      </c>
      <c r="AI35" s="25">
        <f t="shared" si="23"/>
        <v>1</v>
      </c>
      <c r="AJ35" s="28">
        <f>IF(AF35=0,"",VLOOKUP($AE35,$D$6:$P134,AJ$1,FALSE))</f>
        <v>2.19</v>
      </c>
      <c r="AK35" s="28">
        <f>IF(AG35=0,"",VLOOKUP($AE35,$D$6:$P134,AK$1,FALSE))</f>
        <v>1.3</v>
      </c>
      <c r="AL35" s="30">
        <f>IF(AH35=0,"",VLOOKUP($AE35,$D$6:$P134,AL$1,FALSE))</f>
        <v>0.28100000000000003</v>
      </c>
      <c r="AM35" s="28">
        <f>IF(AI35=0,"",VLOOKUP($AE35,$D$6:$P134,AM$1,FALSE))</f>
        <v>0.48</v>
      </c>
      <c r="AO35" s="49" t="str">
        <f t="shared" si="6"/>
        <v/>
      </c>
      <c r="AQ35" s="50"/>
      <c r="AR35" s="50"/>
      <c r="AS35" s="53"/>
      <c r="AT35" s="26"/>
      <c r="AU35" s="28" t="str">
        <f t="shared" si="7"/>
        <v/>
      </c>
      <c r="AV35" s="28" t="str">
        <f t="shared" si="8"/>
        <v/>
      </c>
      <c r="AW35" s="30" t="str">
        <f t="shared" si="9"/>
        <v/>
      </c>
      <c r="AY35" s="28">
        <f t="shared" si="10"/>
        <v>2.19</v>
      </c>
      <c r="AZ35" s="28">
        <f t="shared" si="11"/>
        <v>1.3</v>
      </c>
      <c r="BA35" s="55">
        <f t="shared" si="12"/>
        <v>0.28100000000000003</v>
      </c>
      <c r="BC35" s="1" t="s">
        <v>70</v>
      </c>
      <c r="BD35" s="5">
        <v>39</v>
      </c>
      <c r="BE35" s="54">
        <v>391</v>
      </c>
      <c r="BF35" s="1" t="s">
        <v>48</v>
      </c>
      <c r="BG35" s="1" t="s">
        <v>0</v>
      </c>
      <c r="BH35" s="25">
        <f t="shared" si="13"/>
        <v>66</v>
      </c>
      <c r="BI35" s="25">
        <f t="shared" si="14"/>
        <v>39</v>
      </c>
      <c r="BJ35" s="25">
        <f t="shared" si="15"/>
        <v>14</v>
      </c>
      <c r="BK35" s="25">
        <f t="shared" si="16"/>
        <v>37</v>
      </c>
      <c r="BL35" s="3">
        <v>30</v>
      </c>
      <c r="BM35" s="25">
        <f t="shared" si="17"/>
        <v>39130</v>
      </c>
      <c r="BN35" s="25">
        <f t="shared" si="18"/>
        <v>32429</v>
      </c>
      <c r="BO35" s="25">
        <f t="shared" si="19"/>
        <v>324</v>
      </c>
      <c r="BP35" s="25">
        <f t="shared" si="20"/>
        <v>29</v>
      </c>
      <c r="BR35" s="25" t="str" cm="1">
        <f t="array" ref="BR35">IF($BP35="","",IF(INDEX(BC$6:BC$105,$BP35,1)="","",INDEX(BC$6:BC$105,$BP35,1)))</f>
        <v/>
      </c>
      <c r="BS35" s="25" t="str" cm="1">
        <f t="array" ref="BS35">IF($BP35="","",IF(INDEX(BD$6:BD$105,$BP35,1)="","",INDEX(BD$6:BD$105,$BP35,1)))</f>
        <v/>
      </c>
      <c r="BT35" s="25" cm="1">
        <f t="array" ref="BT35">IF($BP35="","",IF(INDEX(BE$6:BE$105,$BP35,1)="","",INDEX(BE$6:BE$105,$BP35,1)))</f>
        <v>324</v>
      </c>
      <c r="BU35" s="25" t="str" cm="1">
        <f t="array" ref="BU35">IF($BP35="","",IF(INDEX(BF$6:BF$105,$BP35,1)="","",INDEX(BF$6:BF$105,$BP35,1)))</f>
        <v>Ron v.d. Venne</v>
      </c>
      <c r="BV35" s="25" t="str" cm="1">
        <f t="array" ref="BV35">IF($BP35="","",IF(INDEX(BG$6:BG$105,$BP35,1)="","",INDEX(BG$6:BG$105,$BP35,1)))</f>
        <v/>
      </c>
      <c r="BW35" s="25" cm="1">
        <f t="array" ref="BW35">IF($BP35="","",IF(INDEX(BH$6:BH$105,$BP35,1)="","",INDEX(BH$6:BH$105,$BP35,1)))</f>
        <v>37</v>
      </c>
      <c r="BX35" s="25" cm="1">
        <f t="array" ref="BX35">IF($BP35="","",IF(INDEX(BI$6:BI$105,$BP35,1)="","",INDEX(BI$6:BI$105,$BP35,1)))</f>
        <v>20</v>
      </c>
      <c r="BY35" s="25" cm="1">
        <f t="array" ref="BY35">IF($BP35="","",IF(INDEX(BJ$6:BJ$105,$BP35,1)="","",INDEX(BJ$6:BJ$105,$BP35,1)))</f>
        <v>11</v>
      </c>
      <c r="BZ35" s="25" cm="1">
        <f t="array" ref="BZ35">IF($BP35="","",IF(INDEX(BK$6:BK$105,$BP35,1)="","",INDEX(BK$6:BK$105,$BP35,1)))</f>
        <v>21</v>
      </c>
      <c r="CB35" s="25" t="str">
        <f t="shared" si="21"/>
        <v>Ron v.d. Venne</v>
      </c>
      <c r="CC35" s="25">
        <f t="shared" si="22"/>
        <v>13</v>
      </c>
      <c r="CD35" s="28">
        <f t="shared" si="22"/>
        <v>1.24</v>
      </c>
      <c r="CE35" s="25">
        <f t="shared" si="22"/>
        <v>8</v>
      </c>
      <c r="CF35" s="28">
        <f t="shared" si="22"/>
        <v>0.66</v>
      </c>
      <c r="CG35" s="25">
        <f t="shared" si="22"/>
        <v>6</v>
      </c>
      <c r="CH35" s="30">
        <f t="shared" si="22"/>
        <v>0.215</v>
      </c>
      <c r="CI35" s="25">
        <f t="shared" si="22"/>
        <v>2</v>
      </c>
      <c r="CJ35" s="28">
        <f t="shared" si="22"/>
        <v>0.61</v>
      </c>
    </row>
    <row r="36" spans="1:88" x14ac:dyDescent="0.2">
      <c r="A36" s="19">
        <v>3102</v>
      </c>
      <c r="B36" s="19"/>
      <c r="C36" s="17">
        <v>41</v>
      </c>
      <c r="D36" s="20" t="s">
        <v>2</v>
      </c>
      <c r="E36" s="21">
        <v>1</v>
      </c>
      <c r="F36" s="22">
        <v>2.29</v>
      </c>
      <c r="G36" s="17">
        <v>15</v>
      </c>
      <c r="I36" s="22">
        <v>1.3</v>
      </c>
      <c r="J36" s="17">
        <v>9</v>
      </c>
      <c r="L36" s="23">
        <v>0.56299999999999994</v>
      </c>
      <c r="M36" s="17">
        <v>8</v>
      </c>
      <c r="O36" s="22">
        <v>1.59</v>
      </c>
      <c r="P36" s="17">
        <v>9</v>
      </c>
      <c r="R36" s="4"/>
      <c r="S36" s="4" t="s">
        <v>0</v>
      </c>
      <c r="T36" s="5" t="s">
        <v>0</v>
      </c>
      <c r="U36" s="5">
        <v>392</v>
      </c>
      <c r="V36" s="4" t="s">
        <v>13</v>
      </c>
      <c r="W36" s="5" t="s">
        <v>0</v>
      </c>
      <c r="X36" s="4">
        <v>62</v>
      </c>
      <c r="Y36" s="4">
        <v>35</v>
      </c>
      <c r="Z36" s="4">
        <v>15</v>
      </c>
      <c r="AA36" s="4">
        <v>35</v>
      </c>
      <c r="AB36" s="57"/>
      <c r="AD36" s="25">
        <f t="shared" si="4"/>
        <v>1</v>
      </c>
      <c r="AE36" s="25" t="str">
        <f t="shared" si="5"/>
        <v>Paul Crooijmans</v>
      </c>
      <c r="AF36" s="25">
        <f t="shared" si="23"/>
        <v>7</v>
      </c>
      <c r="AG36" s="25">
        <f t="shared" si="23"/>
        <v>9</v>
      </c>
      <c r="AH36" s="25">
        <f t="shared" si="23"/>
        <v>5</v>
      </c>
      <c r="AI36" s="25">
        <f t="shared" si="23"/>
        <v>1</v>
      </c>
      <c r="AJ36" s="28">
        <f>IF(AF36=0,"",VLOOKUP($AE36,$D$6:$P135,AJ$1,FALSE))</f>
        <v>2.0499999999999998</v>
      </c>
      <c r="AK36" s="28">
        <f>IF(AG36=0,"",VLOOKUP($AE36,$D$6:$P135,AK$1,FALSE))</f>
        <v>1.17</v>
      </c>
      <c r="AL36" s="30">
        <f>IF(AH36=0,"",VLOOKUP($AE36,$D$6:$P135,AL$1,FALSE))</f>
        <v>0.29199999999999998</v>
      </c>
      <c r="AM36" s="28">
        <f>IF(AI36=0,"",VLOOKUP($AE36,$D$6:$P135,AM$1,FALSE))</f>
        <v>0.74</v>
      </c>
      <c r="AO36" s="49" t="str">
        <f t="shared" si="6"/>
        <v/>
      </c>
      <c r="AQ36" s="50"/>
      <c r="AR36" s="50"/>
      <c r="AS36" s="53"/>
      <c r="AT36" s="26"/>
      <c r="AU36" s="28" t="str">
        <f t="shared" si="7"/>
        <v/>
      </c>
      <c r="AV36" s="28" t="str">
        <f t="shared" si="8"/>
        <v/>
      </c>
      <c r="AW36" s="30" t="str">
        <f t="shared" si="9"/>
        <v/>
      </c>
      <c r="AY36" s="28">
        <f t="shared" si="10"/>
        <v>2.0499999999999998</v>
      </c>
      <c r="AZ36" s="28">
        <f t="shared" si="11"/>
        <v>1.17</v>
      </c>
      <c r="BA36" s="55">
        <f t="shared" si="12"/>
        <v>0.29199999999999998</v>
      </c>
      <c r="BC36" s="1" t="s">
        <v>0</v>
      </c>
      <c r="BD36" s="5" t="s">
        <v>0</v>
      </c>
      <c r="BE36" s="54">
        <v>392</v>
      </c>
      <c r="BF36" s="1" t="s">
        <v>13</v>
      </c>
      <c r="BG36" s="1" t="s">
        <v>0</v>
      </c>
      <c r="BH36" s="25">
        <f t="shared" si="13"/>
        <v>62</v>
      </c>
      <c r="BI36" s="25">
        <f t="shared" si="14"/>
        <v>35</v>
      </c>
      <c r="BJ36" s="25">
        <f t="shared" si="15"/>
        <v>15</v>
      </c>
      <c r="BK36" s="25">
        <f t="shared" si="16"/>
        <v>35</v>
      </c>
      <c r="BL36" s="3">
        <v>31</v>
      </c>
      <c r="BM36" s="25">
        <f t="shared" si="17"/>
        <v>39231</v>
      </c>
      <c r="BN36" s="25">
        <f t="shared" si="18"/>
        <v>39130</v>
      </c>
      <c r="BO36" s="25">
        <f t="shared" si="19"/>
        <v>391</v>
      </c>
      <c r="BP36" s="25">
        <f t="shared" si="20"/>
        <v>30</v>
      </c>
      <c r="BR36" s="25" t="str" cm="1">
        <f t="array" ref="BR36">IF($BP36="","",IF(INDEX(BC$6:BC$105,$BP36,1)="","",INDEX(BC$6:BC$105,$BP36,1)))</f>
        <v>B.V. Velden R</v>
      </c>
      <c r="BS36" s="25" cm="1">
        <f t="array" ref="BS36">IF($BP36="","",IF(INDEX(BD$6:BD$105,$BP36,1)="","",INDEX(BD$6:BD$105,$BP36,1)))</f>
        <v>39</v>
      </c>
      <c r="BT36" s="25" cm="1">
        <f t="array" ref="BT36">IF($BP36="","",IF(INDEX(BE$6:BE$105,$BP36,1)="","",INDEX(BE$6:BE$105,$BP36,1)))</f>
        <v>391</v>
      </c>
      <c r="BU36" s="25" t="str" cm="1">
        <f t="array" ref="BU36">IF($BP36="","",IF(INDEX(BF$6:BF$105,$BP36,1)="","",INDEX(BF$6:BF$105,$BP36,1)))</f>
        <v>Rob v. Heesch</v>
      </c>
      <c r="BV36" s="25" t="str" cm="1">
        <f t="array" ref="BV36">IF($BP36="","",IF(INDEX(BG$6:BG$105,$BP36,1)="","",INDEX(BG$6:BG$105,$BP36,1)))</f>
        <v/>
      </c>
      <c r="BW36" s="25" cm="1">
        <f t="array" ref="BW36">IF($BP36="","",IF(INDEX(BH$6:BH$105,$BP36,1)="","",INDEX(BH$6:BH$105,$BP36,1)))</f>
        <v>66</v>
      </c>
      <c r="BX36" s="25" cm="1">
        <f t="array" ref="BX36">IF($BP36="","",IF(INDEX(BI$6:BI$105,$BP36,1)="","",INDEX(BI$6:BI$105,$BP36,1)))</f>
        <v>39</v>
      </c>
      <c r="BY36" s="25" cm="1">
        <f t="array" ref="BY36">IF($BP36="","",IF(INDEX(BJ$6:BJ$105,$BP36,1)="","",INDEX(BJ$6:BJ$105,$BP36,1)))</f>
        <v>14</v>
      </c>
      <c r="BZ36" s="25" cm="1">
        <f t="array" ref="BZ36">IF($BP36="","",IF(INDEX(BK$6:BK$105,$BP36,1)="","",INDEX(BK$6:BK$105,$BP36,1)))</f>
        <v>37</v>
      </c>
      <c r="CB36" s="25" t="str">
        <f t="shared" si="21"/>
        <v>Rob v. Heesch</v>
      </c>
      <c r="CC36" s="25">
        <f t="shared" si="22"/>
        <v>14</v>
      </c>
      <c r="CD36" s="28">
        <f t="shared" si="22"/>
        <v>2.19</v>
      </c>
      <c r="CE36" s="25">
        <f t="shared" si="22"/>
        <v>9</v>
      </c>
      <c r="CF36" s="28">
        <f t="shared" si="22"/>
        <v>1.3</v>
      </c>
      <c r="CG36" s="25">
        <f t="shared" si="22"/>
        <v>7</v>
      </c>
      <c r="CH36" s="30">
        <f t="shared" si="22"/>
        <v>0.28100000000000003</v>
      </c>
      <c r="CI36" s="25">
        <f t="shared" si="22"/>
        <v>1</v>
      </c>
      <c r="CJ36" s="28">
        <f t="shared" si="22"/>
        <v>0.48</v>
      </c>
    </row>
    <row r="37" spans="1:88" x14ac:dyDescent="0.2">
      <c r="A37" s="19">
        <v>3103</v>
      </c>
      <c r="B37" s="19" t="s">
        <v>82</v>
      </c>
      <c r="C37" s="17">
        <v>39</v>
      </c>
      <c r="D37" s="20" t="s">
        <v>3</v>
      </c>
      <c r="E37" s="21">
        <v>1</v>
      </c>
      <c r="F37" s="22">
        <v>2.54</v>
      </c>
      <c r="G37" s="17">
        <v>12</v>
      </c>
      <c r="I37" s="22">
        <v>1.8</v>
      </c>
      <c r="J37" s="17">
        <v>6</v>
      </c>
      <c r="L37" s="23">
        <v>0.77500000000000002</v>
      </c>
      <c r="M37" s="17">
        <v>17</v>
      </c>
      <c r="O37" s="22">
        <v>1.2</v>
      </c>
      <c r="P37" s="17">
        <v>4</v>
      </c>
      <c r="R37" s="4"/>
      <c r="S37" s="4" t="s">
        <v>0</v>
      </c>
      <c r="T37" s="5" t="s">
        <v>0</v>
      </c>
      <c r="U37" s="5">
        <v>393</v>
      </c>
      <c r="V37" s="4" t="s">
        <v>16</v>
      </c>
      <c r="W37" s="5" t="s">
        <v>0</v>
      </c>
      <c r="X37" s="4">
        <v>55</v>
      </c>
      <c r="Y37" s="4">
        <v>35</v>
      </c>
      <c r="Z37" s="4">
        <v>17</v>
      </c>
      <c r="AA37" s="4">
        <v>31</v>
      </c>
      <c r="AB37" s="57"/>
      <c r="AD37" s="25">
        <f t="shared" si="4"/>
        <v>1</v>
      </c>
      <c r="AE37" s="25" t="str">
        <f t="shared" si="5"/>
        <v>Jéro Teunissen</v>
      </c>
      <c r="AF37" s="25">
        <f t="shared" si="23"/>
        <v>4</v>
      </c>
      <c r="AG37" s="25">
        <f t="shared" si="23"/>
        <v>3</v>
      </c>
      <c r="AH37" s="25">
        <f t="shared" si="23"/>
        <v>7</v>
      </c>
      <c r="AI37" s="25">
        <f t="shared" si="23"/>
        <v>0</v>
      </c>
      <c r="AJ37" s="28">
        <f>IF(AF37=0,"",VLOOKUP($AE37,$D$6:$P136,AJ$1,FALSE))</f>
        <v>1.84</v>
      </c>
      <c r="AK37" s="28">
        <f>IF(AG37=0,"",VLOOKUP($AE37,$D$6:$P136,AK$1,FALSE))</f>
        <v>1.1599999999999999</v>
      </c>
      <c r="AL37" s="30">
        <f>IF(AH37=0,"",VLOOKUP($AE37,$D$6:$P136,AL$1,FALSE))</f>
        <v>0.36599999999999999</v>
      </c>
      <c r="AM37" s="28" t="str">
        <f>IF(AI37=0,"",VLOOKUP($AE37,$D$6:$P136,AM$1,FALSE))</f>
        <v/>
      </c>
      <c r="AO37" s="49" t="str">
        <f t="shared" si="6"/>
        <v/>
      </c>
      <c r="AQ37" s="50">
        <v>1.99</v>
      </c>
      <c r="AR37" s="50"/>
      <c r="AS37" s="53"/>
      <c r="AT37" s="26"/>
      <c r="AU37" s="28">
        <f t="shared" si="7"/>
        <v>1.99</v>
      </c>
      <c r="AV37" s="28">
        <f t="shared" si="8"/>
        <v>1.1299999999999999</v>
      </c>
      <c r="AW37" s="30">
        <f t="shared" si="9"/>
        <v>0.33900000000000002</v>
      </c>
      <c r="AY37" s="28">
        <f t="shared" si="10"/>
        <v>1.84</v>
      </c>
      <c r="AZ37" s="28">
        <f t="shared" si="11"/>
        <v>1.1599999999999999</v>
      </c>
      <c r="BA37" s="55">
        <f t="shared" si="12"/>
        <v>0.36599999999999999</v>
      </c>
      <c r="BC37" s="1" t="s">
        <v>0</v>
      </c>
      <c r="BD37" s="5" t="s">
        <v>0</v>
      </c>
      <c r="BE37" s="54">
        <v>393</v>
      </c>
      <c r="BF37" s="1" t="s">
        <v>16</v>
      </c>
      <c r="BG37" s="1" t="s">
        <v>0</v>
      </c>
      <c r="BH37" s="25">
        <f t="shared" si="13"/>
        <v>55</v>
      </c>
      <c r="BI37" s="25">
        <f t="shared" si="14"/>
        <v>35</v>
      </c>
      <c r="BJ37" s="25">
        <f t="shared" si="15"/>
        <v>18</v>
      </c>
      <c r="BK37" s="25">
        <f t="shared" si="16"/>
        <v>31</v>
      </c>
      <c r="BL37" s="3">
        <v>32</v>
      </c>
      <c r="BM37" s="25">
        <f t="shared" si="17"/>
        <v>39332</v>
      </c>
      <c r="BN37" s="25">
        <f t="shared" si="18"/>
        <v>39231</v>
      </c>
      <c r="BO37" s="25">
        <f t="shared" si="19"/>
        <v>392</v>
      </c>
      <c r="BP37" s="25">
        <f t="shared" si="20"/>
        <v>31</v>
      </c>
      <c r="BR37" s="25" t="str" cm="1">
        <f t="array" ref="BR37">IF($BP37="","",IF(INDEX(BC$6:BC$105,$BP37,1)="","",INDEX(BC$6:BC$105,$BP37,1)))</f>
        <v/>
      </c>
      <c r="BS37" s="25" t="str" cm="1">
        <f t="array" ref="BS37">IF($BP37="","",IF(INDEX(BD$6:BD$105,$BP37,1)="","",INDEX(BD$6:BD$105,$BP37,1)))</f>
        <v/>
      </c>
      <c r="BT37" s="25" cm="1">
        <f t="array" ref="BT37">IF($BP37="","",IF(INDEX(BE$6:BE$105,$BP37,1)="","",INDEX(BE$6:BE$105,$BP37,1)))</f>
        <v>392</v>
      </c>
      <c r="BU37" s="25" t="str" cm="1">
        <f t="array" ref="BU37">IF($BP37="","",IF(INDEX(BF$6:BF$105,$BP37,1)="","",INDEX(BF$6:BF$105,$BP37,1)))</f>
        <v>Paul Crooijmans</v>
      </c>
      <c r="BV37" s="25" t="str" cm="1">
        <f t="array" ref="BV37">IF($BP37="","",IF(INDEX(BG$6:BG$105,$BP37,1)="","",INDEX(BG$6:BG$105,$BP37,1)))</f>
        <v/>
      </c>
      <c r="BW37" s="25" cm="1">
        <f t="array" ref="BW37">IF($BP37="","",IF(INDEX(BH$6:BH$105,$BP37,1)="","",INDEX(BH$6:BH$105,$BP37,1)))</f>
        <v>62</v>
      </c>
      <c r="BX37" s="25" cm="1">
        <f t="array" ref="BX37">IF($BP37="","",IF(INDEX(BI$6:BI$105,$BP37,1)="","",INDEX(BI$6:BI$105,$BP37,1)))</f>
        <v>35</v>
      </c>
      <c r="BY37" s="25" cm="1">
        <f t="array" ref="BY37">IF($BP37="","",IF(INDEX(BJ$6:BJ$105,$BP37,1)="","",INDEX(BJ$6:BJ$105,$BP37,1)))</f>
        <v>15</v>
      </c>
      <c r="BZ37" s="25" cm="1">
        <f t="array" ref="BZ37">IF($BP37="","",IF(INDEX(BK$6:BK$105,$BP37,1)="","",INDEX(BK$6:BK$105,$BP37,1)))</f>
        <v>35</v>
      </c>
      <c r="CB37" s="25" t="str">
        <f t="shared" si="21"/>
        <v>Paul Crooijmans</v>
      </c>
      <c r="CC37" s="25">
        <f t="shared" si="22"/>
        <v>7</v>
      </c>
      <c r="CD37" s="28">
        <f t="shared" si="22"/>
        <v>2.0499999999999998</v>
      </c>
      <c r="CE37" s="25">
        <f t="shared" si="22"/>
        <v>9</v>
      </c>
      <c r="CF37" s="28">
        <f t="shared" si="22"/>
        <v>1.17</v>
      </c>
      <c r="CG37" s="25">
        <f t="shared" si="22"/>
        <v>5</v>
      </c>
      <c r="CH37" s="30">
        <f t="shared" si="22"/>
        <v>0.29199999999999998</v>
      </c>
      <c r="CI37" s="25">
        <f t="shared" si="22"/>
        <v>1</v>
      </c>
      <c r="CJ37" s="28">
        <f t="shared" si="22"/>
        <v>0.74</v>
      </c>
    </row>
    <row r="38" spans="1:88" x14ac:dyDescent="0.2">
      <c r="A38" s="19">
        <v>3104</v>
      </c>
      <c r="B38" s="19"/>
      <c r="C38" s="17">
        <v>33</v>
      </c>
      <c r="D38" s="20" t="s">
        <v>4</v>
      </c>
      <c r="E38" s="21">
        <v>1</v>
      </c>
      <c r="F38" s="22">
        <v>2.14</v>
      </c>
      <c r="G38" s="17">
        <v>9</v>
      </c>
      <c r="I38" s="22">
        <v>1.32</v>
      </c>
      <c r="J38" s="17">
        <v>16</v>
      </c>
      <c r="L38" s="23">
        <v>0.64300000000000002</v>
      </c>
      <c r="M38" s="17">
        <v>7</v>
      </c>
      <c r="O38" s="22">
        <v>0.91</v>
      </c>
      <c r="P38" s="17">
        <v>1</v>
      </c>
      <c r="R38" s="4"/>
      <c r="S38" s="4" t="s">
        <v>0</v>
      </c>
      <c r="T38" s="5" t="s">
        <v>0</v>
      </c>
      <c r="U38" s="5">
        <v>394</v>
      </c>
      <c r="V38" s="4" t="s">
        <v>44</v>
      </c>
      <c r="W38" s="5" t="s">
        <v>0</v>
      </c>
      <c r="X38" s="4">
        <v>33</v>
      </c>
      <c r="Y38" s="4">
        <v>17</v>
      </c>
      <c r="Z38" s="4">
        <v>16</v>
      </c>
      <c r="AA38" s="4">
        <v>19</v>
      </c>
      <c r="AB38" s="57"/>
      <c r="AD38" s="25">
        <f t="shared" si="4"/>
        <v>1</v>
      </c>
      <c r="AE38" s="25" t="str">
        <f t="shared" si="5"/>
        <v>Cees Mooy</v>
      </c>
      <c r="AF38" s="25">
        <f t="shared" si="23"/>
        <v>4</v>
      </c>
      <c r="AG38" s="25">
        <f t="shared" si="23"/>
        <v>7</v>
      </c>
      <c r="AH38" s="25">
        <f t="shared" si="23"/>
        <v>4</v>
      </c>
      <c r="AI38" s="25">
        <f t="shared" si="23"/>
        <v>2</v>
      </c>
      <c r="AJ38" s="28">
        <f>IF(AF38=0,"",VLOOKUP($AE38,$D$6:$P137,AJ$1,FALSE))</f>
        <v>1.1100000000000001</v>
      </c>
      <c r="AK38" s="28">
        <f>IF(AG38=0,"",VLOOKUP($AE38,$D$6:$P137,AK$1,FALSE))</f>
        <v>0.57999999999999996</v>
      </c>
      <c r="AL38" s="30">
        <f>IF(AH38=0,"",VLOOKUP($AE38,$D$6:$P137,AL$1,FALSE))</f>
        <v>0.32700000000000001</v>
      </c>
      <c r="AM38" s="28">
        <f>IF(AI38=0,"",VLOOKUP($AE38,$D$6:$P137,AM$1,FALSE))</f>
        <v>0.89</v>
      </c>
      <c r="AO38" s="49" t="str">
        <f t="shared" si="6"/>
        <v/>
      </c>
      <c r="AQ38" s="50"/>
      <c r="AR38" s="50"/>
      <c r="AS38" s="53"/>
      <c r="AT38" s="26"/>
      <c r="AU38" s="28" t="str">
        <f t="shared" si="7"/>
        <v/>
      </c>
      <c r="AV38" s="28" t="str">
        <f t="shared" si="8"/>
        <v/>
      </c>
      <c r="AW38" s="30" t="str">
        <f t="shared" si="9"/>
        <v/>
      </c>
      <c r="AY38" s="28">
        <f t="shared" si="10"/>
        <v>1.1100000000000001</v>
      </c>
      <c r="AZ38" s="28">
        <f t="shared" si="11"/>
        <v>0.57999999999999996</v>
      </c>
      <c r="BA38" s="55">
        <f t="shared" si="12"/>
        <v>0.32700000000000001</v>
      </c>
      <c r="BC38" s="1" t="s">
        <v>0</v>
      </c>
      <c r="BD38" s="5" t="s">
        <v>0</v>
      </c>
      <c r="BE38" s="54">
        <v>394</v>
      </c>
      <c r="BF38" s="1" t="s">
        <v>44</v>
      </c>
      <c r="BG38" s="1" t="s">
        <v>0</v>
      </c>
      <c r="BH38" s="25">
        <f t="shared" si="13"/>
        <v>33</v>
      </c>
      <c r="BI38" s="25">
        <f t="shared" si="14"/>
        <v>17</v>
      </c>
      <c r="BJ38" s="25">
        <f t="shared" si="15"/>
        <v>16</v>
      </c>
      <c r="BK38" s="25">
        <f t="shared" si="16"/>
        <v>19</v>
      </c>
      <c r="BL38" s="3">
        <v>33</v>
      </c>
      <c r="BM38" s="25">
        <f t="shared" si="17"/>
        <v>39433</v>
      </c>
      <c r="BN38" s="25">
        <f t="shared" si="18"/>
        <v>39332</v>
      </c>
      <c r="BO38" s="25">
        <f t="shared" si="19"/>
        <v>393</v>
      </c>
      <c r="BP38" s="25">
        <f t="shared" si="20"/>
        <v>32</v>
      </c>
      <c r="BR38" s="25" t="str" cm="1">
        <f t="array" ref="BR38">IF($BP38="","",IF(INDEX(BC$6:BC$105,$BP38,1)="","",INDEX(BC$6:BC$105,$BP38,1)))</f>
        <v/>
      </c>
      <c r="BS38" s="25" t="str" cm="1">
        <f t="array" ref="BS38">IF($BP38="","",IF(INDEX(BD$6:BD$105,$BP38,1)="","",INDEX(BD$6:BD$105,$BP38,1)))</f>
        <v/>
      </c>
      <c r="BT38" s="25" cm="1">
        <f t="array" ref="BT38">IF($BP38="","",IF(INDEX(BE$6:BE$105,$BP38,1)="","",INDEX(BE$6:BE$105,$BP38,1)))</f>
        <v>393</v>
      </c>
      <c r="BU38" s="25" t="str" cm="1">
        <f t="array" ref="BU38">IF($BP38="","",IF(INDEX(BF$6:BF$105,$BP38,1)="","",INDEX(BF$6:BF$105,$BP38,1)))</f>
        <v>Jéro Teunissen</v>
      </c>
      <c r="BV38" s="25" t="str" cm="1">
        <f t="array" ref="BV38">IF($BP38="","",IF(INDEX(BG$6:BG$105,$BP38,1)="","",INDEX(BG$6:BG$105,$BP38,1)))</f>
        <v/>
      </c>
      <c r="BW38" s="25" cm="1">
        <f t="array" ref="BW38">IF($BP38="","",IF(INDEX(BH$6:BH$105,$BP38,1)="","",INDEX(BH$6:BH$105,$BP38,1)))</f>
        <v>55</v>
      </c>
      <c r="BX38" s="25" cm="1">
        <f t="array" ref="BX38">IF($BP38="","",IF(INDEX(BI$6:BI$105,$BP38,1)="","",INDEX(BI$6:BI$105,$BP38,1)))</f>
        <v>35</v>
      </c>
      <c r="BY38" s="25" cm="1">
        <f t="array" ref="BY38">IF($BP38="","",IF(INDEX(BJ$6:BJ$105,$BP38,1)="","",INDEX(BJ$6:BJ$105,$BP38,1)))</f>
        <v>18</v>
      </c>
      <c r="BZ38" s="25" cm="1">
        <f t="array" ref="BZ38">IF($BP38="","",IF(INDEX(BK$6:BK$105,$BP38,1)="","",INDEX(BK$6:BK$105,$BP38,1)))</f>
        <v>31</v>
      </c>
      <c r="CB38" s="25" t="str">
        <f t="shared" si="21"/>
        <v>Jéro Teunissen</v>
      </c>
      <c r="CC38" s="25">
        <f t="shared" si="22"/>
        <v>4</v>
      </c>
      <c r="CD38" s="28">
        <f t="shared" si="22"/>
        <v>1.84</v>
      </c>
      <c r="CE38" s="25">
        <f t="shared" si="22"/>
        <v>3</v>
      </c>
      <c r="CF38" s="28">
        <f t="shared" si="22"/>
        <v>1.1599999999999999</v>
      </c>
      <c r="CG38" s="25">
        <f t="shared" si="22"/>
        <v>7</v>
      </c>
      <c r="CH38" s="30">
        <f t="shared" si="22"/>
        <v>0.36599999999999999</v>
      </c>
      <c r="CI38" s="25">
        <f t="shared" si="22"/>
        <v>0</v>
      </c>
      <c r="CJ38" s="28" t="str">
        <f t="shared" si="22"/>
        <v/>
      </c>
    </row>
    <row r="39" spans="1:88" x14ac:dyDescent="0.2">
      <c r="A39" s="19">
        <v>3201</v>
      </c>
      <c r="B39" s="19"/>
      <c r="C39" s="17">
        <v>25</v>
      </c>
      <c r="D39" s="20" t="s">
        <v>5</v>
      </c>
      <c r="E39" s="21">
        <v>1</v>
      </c>
      <c r="F39" s="22">
        <v>1.48</v>
      </c>
      <c r="G39" s="17">
        <v>4</v>
      </c>
      <c r="I39" s="22">
        <v>0.72</v>
      </c>
      <c r="J39" s="17">
        <v>6</v>
      </c>
      <c r="L39" s="23">
        <v>0.32900000000000001</v>
      </c>
      <c r="M39" s="17">
        <v>6</v>
      </c>
      <c r="O39" s="22">
        <v>0.91</v>
      </c>
      <c r="P39" s="17">
        <v>9</v>
      </c>
      <c r="R39" s="4"/>
      <c r="S39" s="4" t="s">
        <v>0</v>
      </c>
      <c r="T39" s="5" t="s">
        <v>0</v>
      </c>
      <c r="U39" s="5">
        <v>395</v>
      </c>
      <c r="V39" s="4" t="s">
        <v>46</v>
      </c>
      <c r="W39" s="5" t="s">
        <v>0</v>
      </c>
      <c r="X39" s="4">
        <v>28</v>
      </c>
      <c r="Y39" s="4">
        <v>21</v>
      </c>
      <c r="Z39" s="4">
        <v>11</v>
      </c>
      <c r="AA39" s="4">
        <v>16</v>
      </c>
      <c r="AB39" s="57"/>
      <c r="AD39" s="25">
        <f t="shared" si="4"/>
        <v>1</v>
      </c>
      <c r="AE39" s="25" t="str">
        <f t="shared" si="5"/>
        <v>Leo Brueren</v>
      </c>
      <c r="AF39" s="25">
        <f t="shared" si="23"/>
        <v>3</v>
      </c>
      <c r="AG39" s="25">
        <f t="shared" si="23"/>
        <v>4</v>
      </c>
      <c r="AH39" s="25">
        <f t="shared" si="23"/>
        <v>0</v>
      </c>
      <c r="AI39" s="25">
        <f t="shared" si="23"/>
        <v>1</v>
      </c>
      <c r="AJ39" s="28">
        <f>IF(AF39=0,"",VLOOKUP($AE39,$D$6:$P138,AJ$1,FALSE))</f>
        <v>0.73</v>
      </c>
      <c r="AK39" s="28">
        <f>IF(AG39=0,"",VLOOKUP($AE39,$D$6:$P138,AK$1,FALSE))</f>
        <v>0.56999999999999995</v>
      </c>
      <c r="AL39" s="30" t="str">
        <f>IF(AH39=0,"",VLOOKUP($AE39,$D$6:$P138,AL$1,FALSE))</f>
        <v/>
      </c>
      <c r="AM39" s="28">
        <f>IF(AI39=0,"",VLOOKUP($AE39,$D$6:$P138,AM$1,FALSE))</f>
        <v>0.63</v>
      </c>
      <c r="AO39" s="49" t="str">
        <f t="shared" si="6"/>
        <v/>
      </c>
      <c r="AQ39" s="50">
        <v>1.02</v>
      </c>
      <c r="AR39" s="50"/>
      <c r="AS39" s="53"/>
      <c r="AT39" s="26"/>
      <c r="AU39" s="28">
        <f t="shared" si="7"/>
        <v>1.02</v>
      </c>
      <c r="AV39" s="28">
        <f t="shared" si="8"/>
        <v>0.74</v>
      </c>
      <c r="AW39" s="30">
        <f t="shared" si="9"/>
        <v>0.222</v>
      </c>
      <c r="AY39" s="28">
        <f t="shared" si="10"/>
        <v>0.73</v>
      </c>
      <c r="AZ39" s="28">
        <f t="shared" si="11"/>
        <v>0.56999999999999995</v>
      </c>
      <c r="BA39" s="55">
        <f t="shared" si="12"/>
        <v>0.222</v>
      </c>
      <c r="BC39" s="1" t="s">
        <v>0</v>
      </c>
      <c r="BD39" s="5" t="s">
        <v>0</v>
      </c>
      <c r="BE39" s="54">
        <v>395</v>
      </c>
      <c r="BF39" s="1" t="s">
        <v>46</v>
      </c>
      <c r="BG39" s="1" t="s">
        <v>0</v>
      </c>
      <c r="BH39" s="25">
        <f t="shared" si="13"/>
        <v>22</v>
      </c>
      <c r="BI39" s="25">
        <f t="shared" si="14"/>
        <v>17</v>
      </c>
      <c r="BJ39" s="25">
        <f t="shared" si="15"/>
        <v>11</v>
      </c>
      <c r="BK39" s="25">
        <f t="shared" si="16"/>
        <v>12</v>
      </c>
      <c r="BL39" s="3">
        <v>34</v>
      </c>
      <c r="BM39" s="25">
        <f t="shared" si="17"/>
        <v>39534</v>
      </c>
      <c r="BN39" s="25">
        <f t="shared" si="18"/>
        <v>39433</v>
      </c>
      <c r="BO39" s="25">
        <f t="shared" si="19"/>
        <v>394</v>
      </c>
      <c r="BP39" s="25">
        <f t="shared" si="20"/>
        <v>33</v>
      </c>
      <c r="BR39" s="25" t="str" cm="1">
        <f t="array" ref="BR39">IF($BP39="","",IF(INDEX(BC$6:BC$105,$BP39,1)="","",INDEX(BC$6:BC$105,$BP39,1)))</f>
        <v/>
      </c>
      <c r="BS39" s="25" t="str" cm="1">
        <f t="array" ref="BS39">IF($BP39="","",IF(INDEX(BD$6:BD$105,$BP39,1)="","",INDEX(BD$6:BD$105,$BP39,1)))</f>
        <v/>
      </c>
      <c r="BT39" s="25" cm="1">
        <f t="array" ref="BT39">IF($BP39="","",IF(INDEX(BE$6:BE$105,$BP39,1)="","",INDEX(BE$6:BE$105,$BP39,1)))</f>
        <v>394</v>
      </c>
      <c r="BU39" s="25" t="str" cm="1">
        <f t="array" ref="BU39">IF($BP39="","",IF(INDEX(BF$6:BF$105,$BP39,1)="","",INDEX(BF$6:BF$105,$BP39,1)))</f>
        <v>Cees Mooy</v>
      </c>
      <c r="BV39" s="25" t="str" cm="1">
        <f t="array" ref="BV39">IF($BP39="","",IF(INDEX(BG$6:BG$105,$BP39,1)="","",INDEX(BG$6:BG$105,$BP39,1)))</f>
        <v/>
      </c>
      <c r="BW39" s="25" cm="1">
        <f t="array" ref="BW39">IF($BP39="","",IF(INDEX(BH$6:BH$105,$BP39,1)="","",INDEX(BH$6:BH$105,$BP39,1)))</f>
        <v>33</v>
      </c>
      <c r="BX39" s="25" cm="1">
        <f t="array" ref="BX39">IF($BP39="","",IF(INDEX(BI$6:BI$105,$BP39,1)="","",INDEX(BI$6:BI$105,$BP39,1)))</f>
        <v>17</v>
      </c>
      <c r="BY39" s="25" cm="1">
        <f t="array" ref="BY39">IF($BP39="","",IF(INDEX(BJ$6:BJ$105,$BP39,1)="","",INDEX(BJ$6:BJ$105,$BP39,1)))</f>
        <v>16</v>
      </c>
      <c r="BZ39" s="25" cm="1">
        <f t="array" ref="BZ39">IF($BP39="","",IF(INDEX(BK$6:BK$105,$BP39,1)="","",INDEX(BK$6:BK$105,$BP39,1)))</f>
        <v>19</v>
      </c>
      <c r="CB39" s="25" t="str">
        <f t="shared" si="21"/>
        <v>Cees Mooy</v>
      </c>
      <c r="CC39" s="25">
        <f t="shared" ref="CC39:CJ70" si="24">IF($CB39="","",VLOOKUP($CB39,$AE$6:$AM$105,CC$1,FALSE))</f>
        <v>4</v>
      </c>
      <c r="CD39" s="28">
        <f t="shared" si="24"/>
        <v>1.1100000000000001</v>
      </c>
      <c r="CE39" s="25">
        <f t="shared" si="24"/>
        <v>7</v>
      </c>
      <c r="CF39" s="28">
        <f t="shared" si="24"/>
        <v>0.57999999999999996</v>
      </c>
      <c r="CG39" s="25">
        <f t="shared" si="24"/>
        <v>4</v>
      </c>
      <c r="CH39" s="30">
        <f t="shared" si="24"/>
        <v>0.32700000000000001</v>
      </c>
      <c r="CI39" s="25">
        <f t="shared" si="24"/>
        <v>2</v>
      </c>
      <c r="CJ39" s="28">
        <f t="shared" si="24"/>
        <v>0.89</v>
      </c>
    </row>
    <row r="40" spans="1:88" x14ac:dyDescent="0.2">
      <c r="A40" s="19">
        <v>3202</v>
      </c>
      <c r="B40" s="19"/>
      <c r="C40" s="17">
        <v>41</v>
      </c>
      <c r="D40" s="20" t="s">
        <v>6</v>
      </c>
      <c r="E40" s="21">
        <v>1</v>
      </c>
      <c r="F40" s="22">
        <v>2.41</v>
      </c>
      <c r="G40" s="17">
        <v>15</v>
      </c>
      <c r="I40" s="22">
        <v>1.24</v>
      </c>
      <c r="J40" s="17">
        <v>14</v>
      </c>
      <c r="L40" s="23">
        <v>0.38</v>
      </c>
      <c r="M40" s="17">
        <v>8</v>
      </c>
      <c r="O40" s="22">
        <v>1.03</v>
      </c>
      <c r="P40" s="17">
        <v>4</v>
      </c>
      <c r="R40" s="4"/>
      <c r="S40" s="4" t="s">
        <v>65</v>
      </c>
      <c r="T40" s="5">
        <v>41</v>
      </c>
      <c r="U40" s="5">
        <v>411</v>
      </c>
      <c r="V40" s="4" t="s">
        <v>86</v>
      </c>
      <c r="W40" s="5" t="s">
        <v>82</v>
      </c>
      <c r="X40" s="4">
        <v>64</v>
      </c>
      <c r="Y40" s="4">
        <v>35</v>
      </c>
      <c r="Z40" s="4">
        <v>17</v>
      </c>
      <c r="AA40" s="4">
        <v>36</v>
      </c>
      <c r="AB40" s="57"/>
      <c r="AD40" s="25">
        <f t="shared" si="4"/>
        <v>1</v>
      </c>
      <c r="AE40" s="25" t="str">
        <f t="shared" si="5"/>
        <v>Daniël van Cleef</v>
      </c>
      <c r="AF40" s="25">
        <f t="shared" si="23"/>
        <v>6</v>
      </c>
      <c r="AG40" s="25">
        <f t="shared" si="23"/>
        <v>7</v>
      </c>
      <c r="AH40" s="25">
        <f t="shared" si="23"/>
        <v>4</v>
      </c>
      <c r="AI40" s="25">
        <f t="shared" si="23"/>
        <v>5</v>
      </c>
      <c r="AJ40" s="28">
        <f>IF(AF40=0,"",VLOOKUP($AE40,$D$6:$P139,AJ$1,FALSE))</f>
        <v>1.9</v>
      </c>
      <c r="AK40" s="28">
        <f>IF(AG40=0,"",VLOOKUP($AE40,$D$6:$P139,AK$1,FALSE))</f>
        <v>1.19</v>
      </c>
      <c r="AL40" s="30">
        <f>IF(AH40=0,"",VLOOKUP($AE40,$D$6:$P139,AL$1,FALSE))</f>
        <v>0.34</v>
      </c>
      <c r="AM40" s="28">
        <f>IF(AI40=0,"",VLOOKUP($AE40,$D$6:$P139,AM$1,FALSE))</f>
        <v>0.81</v>
      </c>
      <c r="AO40" s="49" t="str">
        <f t="shared" si="6"/>
        <v/>
      </c>
      <c r="AQ40" s="50"/>
      <c r="AR40" s="50"/>
      <c r="AS40" s="53"/>
      <c r="AT40" s="26"/>
      <c r="AU40" s="28" t="str">
        <f t="shared" si="7"/>
        <v/>
      </c>
      <c r="AV40" s="28" t="str">
        <f t="shared" si="8"/>
        <v/>
      </c>
      <c r="AW40" s="30" t="str">
        <f t="shared" si="9"/>
        <v/>
      </c>
      <c r="AY40" s="28">
        <f t="shared" si="10"/>
        <v>1.9</v>
      </c>
      <c r="AZ40" s="28">
        <f t="shared" si="11"/>
        <v>1.19</v>
      </c>
      <c r="BA40" s="55">
        <f t="shared" si="12"/>
        <v>0.34</v>
      </c>
      <c r="BC40" s="1" t="s">
        <v>65</v>
      </c>
      <c r="BD40" s="5">
        <v>41</v>
      </c>
      <c r="BE40" s="54">
        <v>411</v>
      </c>
      <c r="BF40" s="1" t="s">
        <v>86</v>
      </c>
      <c r="BG40" s="1" t="s">
        <v>82</v>
      </c>
      <c r="BH40" s="25">
        <f t="shared" si="13"/>
        <v>57</v>
      </c>
      <c r="BI40" s="25">
        <f t="shared" si="14"/>
        <v>36</v>
      </c>
      <c r="BJ40" s="25">
        <f t="shared" si="15"/>
        <v>17</v>
      </c>
      <c r="BK40" s="25">
        <f t="shared" si="16"/>
        <v>32</v>
      </c>
      <c r="BL40" s="3">
        <v>35</v>
      </c>
      <c r="BM40" s="25">
        <f t="shared" si="17"/>
        <v>41135</v>
      </c>
      <c r="BN40" s="25">
        <f t="shared" si="18"/>
        <v>39534</v>
      </c>
      <c r="BO40" s="25">
        <f t="shared" si="19"/>
        <v>395</v>
      </c>
      <c r="BP40" s="25">
        <f t="shared" si="20"/>
        <v>34</v>
      </c>
      <c r="BR40" s="25" t="str" cm="1">
        <f t="array" ref="BR40">IF($BP40="","",IF(INDEX(BC$6:BC$105,$BP40,1)="","",INDEX(BC$6:BC$105,$BP40,1)))</f>
        <v/>
      </c>
      <c r="BS40" s="25" t="str" cm="1">
        <f t="array" ref="BS40">IF($BP40="","",IF(INDEX(BD$6:BD$105,$BP40,1)="","",INDEX(BD$6:BD$105,$BP40,1)))</f>
        <v/>
      </c>
      <c r="BT40" s="25" cm="1">
        <f t="array" ref="BT40">IF($BP40="","",IF(INDEX(BE$6:BE$105,$BP40,1)="","",INDEX(BE$6:BE$105,$BP40,1)))</f>
        <v>395</v>
      </c>
      <c r="BU40" s="25" t="str" cm="1">
        <f t="array" ref="BU40">IF($BP40="","",IF(INDEX(BF$6:BF$105,$BP40,1)="","",INDEX(BF$6:BF$105,$BP40,1)))</f>
        <v>Leo Brueren</v>
      </c>
      <c r="BV40" s="25" t="str" cm="1">
        <f t="array" ref="BV40">IF($BP40="","",IF(INDEX(BG$6:BG$105,$BP40,1)="","",INDEX(BG$6:BG$105,$BP40,1)))</f>
        <v/>
      </c>
      <c r="BW40" s="25" cm="1">
        <f t="array" ref="BW40">IF($BP40="","",IF(INDEX(BH$6:BH$105,$BP40,1)="","",INDEX(BH$6:BH$105,$BP40,1)))</f>
        <v>22</v>
      </c>
      <c r="BX40" s="25" cm="1">
        <f t="array" ref="BX40">IF($BP40="","",IF(INDEX(BI$6:BI$105,$BP40,1)="","",INDEX(BI$6:BI$105,$BP40,1)))</f>
        <v>17</v>
      </c>
      <c r="BY40" s="25" cm="1">
        <f t="array" ref="BY40">IF($BP40="","",IF(INDEX(BJ$6:BJ$105,$BP40,1)="","",INDEX(BJ$6:BJ$105,$BP40,1)))</f>
        <v>11</v>
      </c>
      <c r="BZ40" s="25" cm="1">
        <f t="array" ref="BZ40">IF($BP40="","",IF(INDEX(BK$6:BK$105,$BP40,1)="","",INDEX(BK$6:BK$105,$BP40,1)))</f>
        <v>12</v>
      </c>
      <c r="CB40" s="25" t="str">
        <f t="shared" si="21"/>
        <v>Leo Brueren</v>
      </c>
      <c r="CC40" s="25">
        <f t="shared" si="24"/>
        <v>3</v>
      </c>
      <c r="CD40" s="28">
        <f t="shared" si="24"/>
        <v>0.73</v>
      </c>
      <c r="CE40" s="25">
        <f t="shared" si="24"/>
        <v>4</v>
      </c>
      <c r="CF40" s="28">
        <f t="shared" si="24"/>
        <v>0.56999999999999995</v>
      </c>
      <c r="CG40" s="25">
        <f t="shared" si="24"/>
        <v>0</v>
      </c>
      <c r="CH40" s="30" t="str">
        <f t="shared" si="24"/>
        <v/>
      </c>
      <c r="CI40" s="25">
        <f t="shared" si="24"/>
        <v>1</v>
      </c>
      <c r="CJ40" s="28">
        <f t="shared" si="24"/>
        <v>0.63</v>
      </c>
    </row>
    <row r="41" spans="1:88" x14ac:dyDescent="0.2">
      <c r="A41" s="19">
        <v>3203</v>
      </c>
      <c r="B41" s="19" t="s">
        <v>82</v>
      </c>
      <c r="C41" s="17">
        <v>43</v>
      </c>
      <c r="D41" s="20" t="s">
        <v>7</v>
      </c>
      <c r="E41" s="21">
        <v>1</v>
      </c>
      <c r="F41" s="22">
        <v>2.42</v>
      </c>
      <c r="G41" s="17">
        <v>13</v>
      </c>
      <c r="I41" s="22">
        <v>1.33</v>
      </c>
      <c r="J41" s="17">
        <v>8</v>
      </c>
      <c r="L41" s="23">
        <v>0.41199999999999998</v>
      </c>
      <c r="M41" s="17">
        <v>21</v>
      </c>
      <c r="O41" s="22">
        <v>0.65</v>
      </c>
      <c r="P41" s="17">
        <v>1</v>
      </c>
      <c r="R41" s="4"/>
      <c r="S41" s="4" t="s">
        <v>0</v>
      </c>
      <c r="T41" s="5" t="s">
        <v>0</v>
      </c>
      <c r="U41" s="5">
        <v>412</v>
      </c>
      <c r="V41" s="4" t="s">
        <v>87</v>
      </c>
      <c r="W41" s="5" t="s">
        <v>0</v>
      </c>
      <c r="X41" s="4">
        <v>56</v>
      </c>
      <c r="Y41" s="4">
        <v>31</v>
      </c>
      <c r="Z41" s="4">
        <v>16</v>
      </c>
      <c r="AA41" s="4">
        <v>31</v>
      </c>
      <c r="AB41" s="57"/>
      <c r="AD41" s="25">
        <f t="shared" si="4"/>
        <v>1</v>
      </c>
      <c r="AE41" s="25" t="str">
        <f t="shared" si="5"/>
        <v>Jan van Cleef</v>
      </c>
      <c r="AF41" s="25">
        <f t="shared" si="23"/>
        <v>7</v>
      </c>
      <c r="AG41" s="25">
        <f t="shared" si="23"/>
        <v>6</v>
      </c>
      <c r="AH41" s="25">
        <f t="shared" si="23"/>
        <v>2</v>
      </c>
      <c r="AI41" s="25">
        <f t="shared" si="23"/>
        <v>9</v>
      </c>
      <c r="AJ41" s="28">
        <f>IF(AF41=0,"",VLOOKUP($AE41,$D$6:$P140,AJ$1,FALSE))</f>
        <v>1.52</v>
      </c>
      <c r="AK41" s="28">
        <f>IF(AG41=0,"",VLOOKUP($AE41,$D$6:$P140,AK$1,FALSE))</f>
        <v>0.9</v>
      </c>
      <c r="AL41" s="30">
        <f>IF(AH41=0,"",VLOOKUP($AE41,$D$6:$P140,AL$1,FALSE))</f>
        <v>0.32300000000000001</v>
      </c>
      <c r="AM41" s="28">
        <f>IF(AI41=0,"",VLOOKUP($AE41,$D$6:$P140,AM$1,FALSE))</f>
        <v>0.86</v>
      </c>
      <c r="AO41" s="49" t="str">
        <f t="shared" si="6"/>
        <v/>
      </c>
      <c r="AQ41" s="50"/>
      <c r="AR41" s="50"/>
      <c r="AS41" s="53"/>
      <c r="AT41" s="26"/>
      <c r="AU41" s="28" t="str">
        <f t="shared" si="7"/>
        <v/>
      </c>
      <c r="AV41" s="28" t="str">
        <f t="shared" si="8"/>
        <v/>
      </c>
      <c r="AW41" s="30" t="str">
        <f t="shared" si="9"/>
        <v/>
      </c>
      <c r="AY41" s="28">
        <f t="shared" si="10"/>
        <v>1.52</v>
      </c>
      <c r="AZ41" s="28">
        <f t="shared" si="11"/>
        <v>0.9</v>
      </c>
      <c r="BA41" s="55">
        <f t="shared" si="12"/>
        <v>0.32300000000000001</v>
      </c>
      <c r="BC41" s="1" t="s">
        <v>0</v>
      </c>
      <c r="BD41" s="5" t="s">
        <v>0</v>
      </c>
      <c r="BE41" s="54">
        <v>412</v>
      </c>
      <c r="BF41" s="1" t="s">
        <v>87</v>
      </c>
      <c r="BG41" s="1" t="s">
        <v>0</v>
      </c>
      <c r="BH41" s="25">
        <f t="shared" si="13"/>
        <v>46</v>
      </c>
      <c r="BI41" s="25">
        <f t="shared" si="14"/>
        <v>27</v>
      </c>
      <c r="BJ41" s="25">
        <f t="shared" si="15"/>
        <v>16</v>
      </c>
      <c r="BK41" s="25">
        <f t="shared" si="16"/>
        <v>26</v>
      </c>
      <c r="BL41" s="3">
        <v>36</v>
      </c>
      <c r="BM41" s="25">
        <f t="shared" si="17"/>
        <v>41236</v>
      </c>
      <c r="BN41" s="25">
        <f t="shared" si="18"/>
        <v>41135</v>
      </c>
      <c r="BO41" s="25">
        <f t="shared" si="19"/>
        <v>411</v>
      </c>
      <c r="BP41" s="25">
        <f t="shared" si="20"/>
        <v>35</v>
      </c>
      <c r="BR41" s="25" t="str" cm="1">
        <f t="array" ref="BR41">IF($BP41="","",IF(INDEX(BC$6:BC$105,$BP41,1)="","",INDEX(BC$6:BC$105,$BP41,1)))</f>
        <v>'t Ven 1</v>
      </c>
      <c r="BS41" s="25" cm="1">
        <f t="array" ref="BS41">IF($BP41="","",IF(INDEX(BD$6:BD$105,$BP41,1)="","",INDEX(BD$6:BD$105,$BP41,1)))</f>
        <v>41</v>
      </c>
      <c r="BT41" s="25" cm="1">
        <f t="array" ref="BT41">IF($BP41="","",IF(INDEX(BE$6:BE$105,$BP41,1)="","",INDEX(BE$6:BE$105,$BP41,1)))</f>
        <v>411</v>
      </c>
      <c r="BU41" s="25" t="str" cm="1">
        <f t="array" ref="BU41">IF($BP41="","",IF(INDEX(BF$6:BF$105,$BP41,1)="","",INDEX(BF$6:BF$105,$BP41,1)))</f>
        <v>Daniël van Cleef</v>
      </c>
      <c r="BV41" s="25" t="str" cm="1">
        <f t="array" ref="BV41">IF($BP41="","",IF(INDEX(BG$6:BG$105,$BP41,1)="","",INDEX(BG$6:BG$105,$BP41,1)))</f>
        <v>L</v>
      </c>
      <c r="BW41" s="25" cm="1">
        <f t="array" ref="BW41">IF($BP41="","",IF(INDEX(BH$6:BH$105,$BP41,1)="","",INDEX(BH$6:BH$105,$BP41,1)))</f>
        <v>57</v>
      </c>
      <c r="BX41" s="25" cm="1">
        <f t="array" ref="BX41">IF($BP41="","",IF(INDEX(BI$6:BI$105,$BP41,1)="","",INDEX(BI$6:BI$105,$BP41,1)))</f>
        <v>36</v>
      </c>
      <c r="BY41" s="25" cm="1">
        <f t="array" ref="BY41">IF($BP41="","",IF(INDEX(BJ$6:BJ$105,$BP41,1)="","",INDEX(BJ$6:BJ$105,$BP41,1)))</f>
        <v>17</v>
      </c>
      <c r="BZ41" s="25" cm="1">
        <f t="array" ref="BZ41">IF($BP41="","",IF(INDEX(BK$6:BK$105,$BP41,1)="","",INDEX(BK$6:BK$105,$BP41,1)))</f>
        <v>32</v>
      </c>
      <c r="CB41" s="25" t="str">
        <f t="shared" si="21"/>
        <v>Daniël van Cleef</v>
      </c>
      <c r="CC41" s="25">
        <f t="shared" si="24"/>
        <v>6</v>
      </c>
      <c r="CD41" s="28">
        <f t="shared" si="24"/>
        <v>1.9</v>
      </c>
      <c r="CE41" s="25">
        <f t="shared" si="24"/>
        <v>7</v>
      </c>
      <c r="CF41" s="28">
        <f t="shared" si="24"/>
        <v>1.19</v>
      </c>
      <c r="CG41" s="25">
        <f t="shared" si="24"/>
        <v>4</v>
      </c>
      <c r="CH41" s="30">
        <f t="shared" si="24"/>
        <v>0.34</v>
      </c>
      <c r="CI41" s="25">
        <f t="shared" si="24"/>
        <v>5</v>
      </c>
      <c r="CJ41" s="28">
        <f t="shared" si="24"/>
        <v>0.81</v>
      </c>
    </row>
    <row r="42" spans="1:88" x14ac:dyDescent="0.2">
      <c r="A42" s="19">
        <v>3204</v>
      </c>
      <c r="B42" s="19"/>
      <c r="C42" s="17">
        <v>41</v>
      </c>
      <c r="D42" s="20" t="s">
        <v>8</v>
      </c>
      <c r="E42" s="21">
        <v>1</v>
      </c>
      <c r="F42" s="22">
        <v>1.91</v>
      </c>
      <c r="G42" s="17">
        <v>12</v>
      </c>
      <c r="I42" s="22">
        <v>1.08</v>
      </c>
      <c r="J42" s="17">
        <v>13</v>
      </c>
      <c r="L42" s="23">
        <v>0.33200000000000002</v>
      </c>
      <c r="M42" s="17">
        <v>8</v>
      </c>
      <c r="O42" s="22">
        <v>0.99</v>
      </c>
      <c r="P42" s="17">
        <v>8</v>
      </c>
      <c r="R42" s="4"/>
      <c r="S42" s="4" t="s">
        <v>0</v>
      </c>
      <c r="T42" s="5" t="s">
        <v>0</v>
      </c>
      <c r="U42" s="5">
        <v>413</v>
      </c>
      <c r="V42" s="4" t="s">
        <v>85</v>
      </c>
      <c r="W42" s="5" t="s">
        <v>0</v>
      </c>
      <c r="X42" s="4">
        <v>42</v>
      </c>
      <c r="Y42" s="4">
        <v>18</v>
      </c>
      <c r="Z42" s="4">
        <v>15</v>
      </c>
      <c r="AA42" s="4">
        <v>24</v>
      </c>
      <c r="AB42" s="57"/>
      <c r="AD42" s="25">
        <f t="shared" si="4"/>
        <v>1</v>
      </c>
      <c r="AE42" s="25" t="str">
        <f t="shared" si="5"/>
        <v>André van Cleef</v>
      </c>
      <c r="AF42" s="25">
        <f t="shared" si="23"/>
        <v>6</v>
      </c>
      <c r="AG42" s="25">
        <f t="shared" si="23"/>
        <v>3</v>
      </c>
      <c r="AH42" s="25">
        <f t="shared" si="23"/>
        <v>6</v>
      </c>
      <c r="AI42" s="25">
        <f t="shared" si="23"/>
        <v>6</v>
      </c>
      <c r="AJ42" s="28">
        <f>IF(AF42=0,"",VLOOKUP($AE42,$D$6:$P141,AJ$1,FALSE))</f>
        <v>1.46</v>
      </c>
      <c r="AK42" s="28">
        <f>IF(AG42=0,"",VLOOKUP($AE42,$D$6:$P141,AK$1,FALSE))</f>
        <v>0.94</v>
      </c>
      <c r="AL42" s="30">
        <f>IF(AH42=0,"",VLOOKUP($AE42,$D$6:$P141,AL$1,FALSE))</f>
        <v>0.29199999999999998</v>
      </c>
      <c r="AM42" s="28">
        <f>IF(AI42=0,"",VLOOKUP($AE42,$D$6:$P141,AM$1,FALSE))</f>
        <v>0.87</v>
      </c>
      <c r="AO42" s="49" t="str">
        <f t="shared" si="6"/>
        <v/>
      </c>
      <c r="AQ42" s="50"/>
      <c r="AR42" s="50"/>
      <c r="AS42" s="53"/>
      <c r="AT42" s="26"/>
      <c r="AU42" s="28" t="str">
        <f t="shared" si="7"/>
        <v/>
      </c>
      <c r="AV42" s="28" t="str">
        <f t="shared" si="8"/>
        <v/>
      </c>
      <c r="AW42" s="30" t="str">
        <f t="shared" si="9"/>
        <v/>
      </c>
      <c r="AY42" s="28">
        <f t="shared" si="10"/>
        <v>1.46</v>
      </c>
      <c r="AZ42" s="28">
        <f t="shared" si="11"/>
        <v>0.94</v>
      </c>
      <c r="BA42" s="55">
        <f t="shared" si="12"/>
        <v>0.29199999999999998</v>
      </c>
      <c r="BC42" s="1" t="s">
        <v>0</v>
      </c>
      <c r="BD42" s="5" t="s">
        <v>0</v>
      </c>
      <c r="BE42" s="54">
        <v>413</v>
      </c>
      <c r="BF42" s="1" t="s">
        <v>85</v>
      </c>
      <c r="BG42" s="1" t="s">
        <v>0</v>
      </c>
      <c r="BH42" s="25">
        <f t="shared" si="13"/>
        <v>44</v>
      </c>
      <c r="BI42" s="25">
        <f t="shared" si="14"/>
        <v>28</v>
      </c>
      <c r="BJ42" s="25">
        <f t="shared" si="15"/>
        <v>15</v>
      </c>
      <c r="BK42" s="25">
        <f t="shared" si="16"/>
        <v>25</v>
      </c>
      <c r="BL42" s="3">
        <v>37</v>
      </c>
      <c r="BM42" s="25">
        <f t="shared" si="17"/>
        <v>41337</v>
      </c>
      <c r="BN42" s="25">
        <f t="shared" si="18"/>
        <v>41236</v>
      </c>
      <c r="BO42" s="25">
        <f t="shared" si="19"/>
        <v>412</v>
      </c>
      <c r="BP42" s="25">
        <f t="shared" si="20"/>
        <v>36</v>
      </c>
      <c r="BR42" s="25" t="str" cm="1">
        <f t="array" ref="BR42">IF($BP42="","",IF(INDEX(BC$6:BC$105,$BP42,1)="","",INDEX(BC$6:BC$105,$BP42,1)))</f>
        <v/>
      </c>
      <c r="BS42" s="25" t="str" cm="1">
        <f t="array" ref="BS42">IF($BP42="","",IF(INDEX(BD$6:BD$105,$BP42,1)="","",INDEX(BD$6:BD$105,$BP42,1)))</f>
        <v/>
      </c>
      <c r="BT42" s="25" cm="1">
        <f t="array" ref="BT42">IF($BP42="","",IF(INDEX(BE$6:BE$105,$BP42,1)="","",INDEX(BE$6:BE$105,$BP42,1)))</f>
        <v>412</v>
      </c>
      <c r="BU42" s="25" t="str" cm="1">
        <f t="array" ref="BU42">IF($BP42="","",IF(INDEX(BF$6:BF$105,$BP42,1)="","",INDEX(BF$6:BF$105,$BP42,1)))</f>
        <v>Jan van Cleef</v>
      </c>
      <c r="BV42" s="25" t="str" cm="1">
        <f t="array" ref="BV42">IF($BP42="","",IF(INDEX(BG$6:BG$105,$BP42,1)="","",INDEX(BG$6:BG$105,$BP42,1)))</f>
        <v/>
      </c>
      <c r="BW42" s="25" cm="1">
        <f t="array" ref="BW42">IF($BP42="","",IF(INDEX(BH$6:BH$105,$BP42,1)="","",INDEX(BH$6:BH$105,$BP42,1)))</f>
        <v>46</v>
      </c>
      <c r="BX42" s="25" cm="1">
        <f t="array" ref="BX42">IF($BP42="","",IF(INDEX(BI$6:BI$105,$BP42,1)="","",INDEX(BI$6:BI$105,$BP42,1)))</f>
        <v>27</v>
      </c>
      <c r="BY42" s="25" cm="1">
        <f t="array" ref="BY42">IF($BP42="","",IF(INDEX(BJ$6:BJ$105,$BP42,1)="","",INDEX(BJ$6:BJ$105,$BP42,1)))</f>
        <v>16</v>
      </c>
      <c r="BZ42" s="25" cm="1">
        <f t="array" ref="BZ42">IF($BP42="","",IF(INDEX(BK$6:BK$105,$BP42,1)="","",INDEX(BK$6:BK$105,$BP42,1)))</f>
        <v>26</v>
      </c>
      <c r="CB42" s="25" t="str">
        <f t="shared" si="21"/>
        <v>Jan van Cleef</v>
      </c>
      <c r="CC42" s="25">
        <f t="shared" si="24"/>
        <v>7</v>
      </c>
      <c r="CD42" s="28">
        <f t="shared" si="24"/>
        <v>1.52</v>
      </c>
      <c r="CE42" s="25">
        <f t="shared" si="24"/>
        <v>6</v>
      </c>
      <c r="CF42" s="28">
        <f t="shared" si="24"/>
        <v>0.9</v>
      </c>
      <c r="CG42" s="25">
        <f t="shared" si="24"/>
        <v>2</v>
      </c>
      <c r="CH42" s="30">
        <f t="shared" si="24"/>
        <v>0.32300000000000001</v>
      </c>
      <c r="CI42" s="25">
        <f t="shared" si="24"/>
        <v>9</v>
      </c>
      <c r="CJ42" s="28">
        <f t="shared" si="24"/>
        <v>0.86</v>
      </c>
    </row>
    <row r="43" spans="1:88" x14ac:dyDescent="0.2">
      <c r="A43" s="19">
        <v>3301</v>
      </c>
      <c r="B43" s="19"/>
      <c r="C43" s="17">
        <v>42</v>
      </c>
      <c r="D43" s="20" t="s">
        <v>9</v>
      </c>
      <c r="E43" s="21">
        <v>1</v>
      </c>
      <c r="F43" s="22">
        <v>1.86</v>
      </c>
      <c r="G43" s="17">
        <v>10</v>
      </c>
      <c r="I43" s="22">
        <v>1.35</v>
      </c>
      <c r="J43" s="17">
        <v>24</v>
      </c>
      <c r="L43" s="23">
        <v>0.33</v>
      </c>
      <c r="M43" s="17">
        <v>7</v>
      </c>
      <c r="O43" s="22">
        <v>1.1299999999999999</v>
      </c>
      <c r="P43" s="17">
        <v>1</v>
      </c>
      <c r="R43" s="4"/>
      <c r="S43" s="4" t="s">
        <v>0</v>
      </c>
      <c r="T43" s="5" t="s">
        <v>0</v>
      </c>
      <c r="U43" s="5">
        <v>414</v>
      </c>
      <c r="V43" s="4" t="s">
        <v>52</v>
      </c>
      <c r="W43" s="5" t="s">
        <v>0</v>
      </c>
      <c r="X43" s="4">
        <v>35</v>
      </c>
      <c r="Y43" s="4">
        <v>17</v>
      </c>
      <c r="Z43" s="4">
        <v>20</v>
      </c>
      <c r="AA43" s="4">
        <v>20</v>
      </c>
      <c r="AB43" s="57"/>
      <c r="AD43" s="25">
        <f t="shared" si="4"/>
        <v>1</v>
      </c>
      <c r="AE43" s="25" t="str">
        <f t="shared" si="5"/>
        <v>Angela Verleysdonk</v>
      </c>
      <c r="AF43" s="25">
        <f t="shared" si="23"/>
        <v>3</v>
      </c>
      <c r="AG43" s="25">
        <f t="shared" si="23"/>
        <v>5</v>
      </c>
      <c r="AH43" s="25">
        <f t="shared" si="23"/>
        <v>4</v>
      </c>
      <c r="AI43" s="25">
        <f t="shared" si="23"/>
        <v>2</v>
      </c>
      <c r="AJ43" s="28">
        <f>IF(AF43=0,"",VLOOKUP($AE43,$D$6:$P142,AJ$1,FALSE))</f>
        <v>0.99</v>
      </c>
      <c r="AK43" s="28">
        <f>IF(AG43=0,"",VLOOKUP($AE43,$D$6:$P142,AK$1,FALSE))</f>
        <v>0.56000000000000005</v>
      </c>
      <c r="AL43" s="30">
        <f>IF(AH43=0,"",VLOOKUP($AE43,$D$6:$P142,AL$1,FALSE))</f>
        <v>0.317</v>
      </c>
      <c r="AM43" s="28">
        <f>IF(AI43=0,"",VLOOKUP($AE43,$D$6:$P142,AM$1,FALSE))</f>
        <v>0.88</v>
      </c>
      <c r="AO43" s="49" t="str">
        <f t="shared" si="6"/>
        <v/>
      </c>
      <c r="AQ43" s="50"/>
      <c r="AR43" s="50"/>
      <c r="AS43" s="53"/>
      <c r="AT43" s="26"/>
      <c r="AU43" s="28" t="str">
        <f t="shared" si="7"/>
        <v/>
      </c>
      <c r="AV43" s="28" t="str">
        <f t="shared" si="8"/>
        <v/>
      </c>
      <c r="AW43" s="30" t="str">
        <f t="shared" si="9"/>
        <v/>
      </c>
      <c r="AY43" s="28">
        <f t="shared" si="10"/>
        <v>0.99</v>
      </c>
      <c r="AZ43" s="28">
        <f t="shared" si="11"/>
        <v>0.56000000000000005</v>
      </c>
      <c r="BA43" s="55">
        <f t="shared" si="12"/>
        <v>0.317</v>
      </c>
      <c r="BC43" s="1" t="s">
        <v>0</v>
      </c>
      <c r="BD43" s="5" t="s">
        <v>0</v>
      </c>
      <c r="BE43" s="54">
        <v>414</v>
      </c>
      <c r="BF43" s="1" t="s">
        <v>52</v>
      </c>
      <c r="BG43" s="1" t="s">
        <v>0</v>
      </c>
      <c r="BH43" s="25">
        <f t="shared" si="13"/>
        <v>30</v>
      </c>
      <c r="BI43" s="25">
        <f t="shared" si="14"/>
        <v>17</v>
      </c>
      <c r="BJ43" s="25">
        <f t="shared" si="15"/>
        <v>16</v>
      </c>
      <c r="BK43" s="25">
        <f t="shared" si="16"/>
        <v>17</v>
      </c>
      <c r="BL43" s="3">
        <v>38</v>
      </c>
      <c r="BM43" s="25">
        <f t="shared" si="17"/>
        <v>41438</v>
      </c>
      <c r="BN43" s="25">
        <f t="shared" si="18"/>
        <v>41337</v>
      </c>
      <c r="BO43" s="25">
        <f t="shared" si="19"/>
        <v>413</v>
      </c>
      <c r="BP43" s="25">
        <f t="shared" si="20"/>
        <v>37</v>
      </c>
      <c r="BR43" s="25" t="str" cm="1">
        <f t="array" ref="BR43">IF($BP43="","",IF(INDEX(BC$6:BC$105,$BP43,1)="","",INDEX(BC$6:BC$105,$BP43,1)))</f>
        <v/>
      </c>
      <c r="BS43" s="25" t="str" cm="1">
        <f t="array" ref="BS43">IF($BP43="","",IF(INDEX(BD$6:BD$105,$BP43,1)="","",INDEX(BD$6:BD$105,$BP43,1)))</f>
        <v/>
      </c>
      <c r="BT43" s="25" cm="1">
        <f t="array" ref="BT43">IF($BP43="","",IF(INDEX(BE$6:BE$105,$BP43,1)="","",INDEX(BE$6:BE$105,$BP43,1)))</f>
        <v>413</v>
      </c>
      <c r="BU43" s="25" t="str" cm="1">
        <f t="array" ref="BU43">IF($BP43="","",IF(INDEX(BF$6:BF$105,$BP43,1)="","",INDEX(BF$6:BF$105,$BP43,1)))</f>
        <v>André van Cleef</v>
      </c>
      <c r="BV43" s="25" t="str" cm="1">
        <f t="array" ref="BV43">IF($BP43="","",IF(INDEX(BG$6:BG$105,$BP43,1)="","",INDEX(BG$6:BG$105,$BP43,1)))</f>
        <v/>
      </c>
      <c r="BW43" s="25" cm="1">
        <f t="array" ref="BW43">IF($BP43="","",IF(INDEX(BH$6:BH$105,$BP43,1)="","",INDEX(BH$6:BH$105,$BP43,1)))</f>
        <v>44</v>
      </c>
      <c r="BX43" s="25" cm="1">
        <f t="array" ref="BX43">IF($BP43="","",IF(INDEX(BI$6:BI$105,$BP43,1)="","",INDEX(BI$6:BI$105,$BP43,1)))</f>
        <v>28</v>
      </c>
      <c r="BY43" s="25" cm="1">
        <f t="array" ref="BY43">IF($BP43="","",IF(INDEX(BJ$6:BJ$105,$BP43,1)="","",INDEX(BJ$6:BJ$105,$BP43,1)))</f>
        <v>15</v>
      </c>
      <c r="BZ43" s="25" cm="1">
        <f t="array" ref="BZ43">IF($BP43="","",IF(INDEX(BK$6:BK$105,$BP43,1)="","",INDEX(BK$6:BK$105,$BP43,1)))</f>
        <v>25</v>
      </c>
      <c r="CB43" s="25" t="str">
        <f t="shared" si="21"/>
        <v>André van Cleef</v>
      </c>
      <c r="CC43" s="25">
        <f t="shared" si="24"/>
        <v>6</v>
      </c>
      <c r="CD43" s="28">
        <f t="shared" si="24"/>
        <v>1.46</v>
      </c>
      <c r="CE43" s="25">
        <f t="shared" si="24"/>
        <v>3</v>
      </c>
      <c r="CF43" s="28">
        <f t="shared" si="24"/>
        <v>0.94</v>
      </c>
      <c r="CG43" s="25">
        <f t="shared" si="24"/>
        <v>6</v>
      </c>
      <c r="CH43" s="30">
        <f t="shared" si="24"/>
        <v>0.29199999999999998</v>
      </c>
      <c r="CI43" s="25">
        <f t="shared" si="24"/>
        <v>6</v>
      </c>
      <c r="CJ43" s="28">
        <f t="shared" si="24"/>
        <v>0.87</v>
      </c>
    </row>
    <row r="44" spans="1:88" x14ac:dyDescent="0.2">
      <c r="A44" s="19">
        <v>3302</v>
      </c>
      <c r="B44" s="19"/>
      <c r="C44" s="17">
        <v>48</v>
      </c>
      <c r="D44" s="20" t="s">
        <v>10</v>
      </c>
      <c r="E44" s="21">
        <v>1</v>
      </c>
      <c r="F44" s="22">
        <v>2.13</v>
      </c>
      <c r="G44" s="17">
        <v>26</v>
      </c>
      <c r="I44" s="22">
        <v>1.1499999999999999</v>
      </c>
      <c r="J44" s="17">
        <v>8</v>
      </c>
      <c r="L44" s="23">
        <v>0.41899999999999998</v>
      </c>
      <c r="M44" s="17">
        <v>11</v>
      </c>
      <c r="O44" s="22">
        <v>0.98</v>
      </c>
      <c r="P44" s="17">
        <v>3</v>
      </c>
      <c r="R44" s="4"/>
      <c r="S44" s="4" t="s">
        <v>72</v>
      </c>
      <c r="T44" s="5">
        <v>49</v>
      </c>
      <c r="U44" s="5">
        <v>491</v>
      </c>
      <c r="V44" s="4" t="s">
        <v>54</v>
      </c>
      <c r="W44" s="5" t="s">
        <v>0</v>
      </c>
      <c r="X44" s="4">
        <v>59</v>
      </c>
      <c r="Y44" s="4">
        <v>34</v>
      </c>
      <c r="Z44" s="4">
        <v>17</v>
      </c>
      <c r="AA44" s="4">
        <v>34</v>
      </c>
      <c r="AB44" s="57"/>
      <c r="AD44" s="25">
        <f t="shared" si="4"/>
        <v>1</v>
      </c>
      <c r="AE44" s="25" t="str">
        <f t="shared" si="5"/>
        <v>Jules Frits</v>
      </c>
      <c r="AF44" s="25">
        <f t="shared" si="23"/>
        <v>0</v>
      </c>
      <c r="AG44" s="25">
        <f t="shared" si="23"/>
        <v>0</v>
      </c>
      <c r="AH44" s="25">
        <f t="shared" si="23"/>
        <v>0</v>
      </c>
      <c r="AI44" s="25">
        <f t="shared" si="23"/>
        <v>0</v>
      </c>
      <c r="AJ44" s="28" t="str">
        <f>IF(AF44=0,"",VLOOKUP($AE44,$D$6:$P143,AJ$1,FALSE))</f>
        <v/>
      </c>
      <c r="AK44" s="28" t="str">
        <f>IF(AG44=0,"",VLOOKUP($AE44,$D$6:$P143,AK$1,FALSE))</f>
        <v/>
      </c>
      <c r="AL44" s="30" t="str">
        <f>IF(AH44=0,"",VLOOKUP($AE44,$D$6:$P143,AL$1,FALSE))</f>
        <v/>
      </c>
      <c r="AM44" s="28" t="str">
        <f>IF(AI44=0,"",VLOOKUP($AE44,$D$6:$P143,AM$1,FALSE))</f>
        <v/>
      </c>
      <c r="AO44" s="49" t="str">
        <f t="shared" si="6"/>
        <v/>
      </c>
      <c r="AQ44" s="50">
        <v>1.98</v>
      </c>
      <c r="AR44" s="50"/>
      <c r="AS44" s="53"/>
      <c r="AT44" s="26"/>
      <c r="AU44" s="28">
        <f t="shared" si="7"/>
        <v>1.98</v>
      </c>
      <c r="AV44" s="28">
        <f t="shared" si="8"/>
        <v>1.1299999999999999</v>
      </c>
      <c r="AW44" s="30">
        <f t="shared" si="9"/>
        <v>0.33800000000000002</v>
      </c>
      <c r="AY44" s="28">
        <f t="shared" si="10"/>
        <v>1.98</v>
      </c>
      <c r="AZ44" s="28">
        <f t="shared" si="11"/>
        <v>1.1299999999999999</v>
      </c>
      <c r="BA44" s="55">
        <f t="shared" si="12"/>
        <v>0.33800000000000002</v>
      </c>
      <c r="BC44" s="1" t="s">
        <v>72</v>
      </c>
      <c r="BD44" s="5">
        <v>49</v>
      </c>
      <c r="BE44" s="54">
        <v>491</v>
      </c>
      <c r="BF44" s="1" t="s">
        <v>54</v>
      </c>
      <c r="BG44" s="1" t="s">
        <v>0</v>
      </c>
      <c r="BH44" s="25">
        <f t="shared" si="13"/>
        <v>59</v>
      </c>
      <c r="BI44" s="25">
        <f t="shared" si="14"/>
        <v>34</v>
      </c>
      <c r="BJ44" s="25">
        <f t="shared" si="15"/>
        <v>17</v>
      </c>
      <c r="BK44" s="25">
        <f t="shared" si="16"/>
        <v>34</v>
      </c>
      <c r="BL44" s="3">
        <v>39</v>
      </c>
      <c r="BM44" s="25">
        <f t="shared" si="17"/>
        <v>49139</v>
      </c>
      <c r="BN44" s="25">
        <f t="shared" si="18"/>
        <v>41438</v>
      </c>
      <c r="BO44" s="25">
        <f t="shared" si="19"/>
        <v>414</v>
      </c>
      <c r="BP44" s="25">
        <f t="shared" si="20"/>
        <v>38</v>
      </c>
      <c r="BR44" s="25" t="str" cm="1">
        <f t="array" ref="BR44">IF($BP44="","",IF(INDEX(BC$6:BC$105,$BP44,1)="","",INDEX(BC$6:BC$105,$BP44,1)))</f>
        <v/>
      </c>
      <c r="BS44" s="25" t="str" cm="1">
        <f t="array" ref="BS44">IF($BP44="","",IF(INDEX(BD$6:BD$105,$BP44,1)="","",INDEX(BD$6:BD$105,$BP44,1)))</f>
        <v/>
      </c>
      <c r="BT44" s="25" cm="1">
        <f t="array" ref="BT44">IF($BP44="","",IF(INDEX(BE$6:BE$105,$BP44,1)="","",INDEX(BE$6:BE$105,$BP44,1)))</f>
        <v>414</v>
      </c>
      <c r="BU44" s="25" t="str" cm="1">
        <f t="array" ref="BU44">IF($BP44="","",IF(INDEX(BF$6:BF$105,$BP44,1)="","",INDEX(BF$6:BF$105,$BP44,1)))</f>
        <v>Angela Verleysdonk</v>
      </c>
      <c r="BV44" s="25" t="str" cm="1">
        <f t="array" ref="BV44">IF($BP44="","",IF(INDEX(BG$6:BG$105,$BP44,1)="","",INDEX(BG$6:BG$105,$BP44,1)))</f>
        <v/>
      </c>
      <c r="BW44" s="25" cm="1">
        <f t="array" ref="BW44">IF($BP44="","",IF(INDEX(BH$6:BH$105,$BP44,1)="","",INDEX(BH$6:BH$105,$BP44,1)))</f>
        <v>30</v>
      </c>
      <c r="BX44" s="25" cm="1">
        <f t="array" ref="BX44">IF($BP44="","",IF(INDEX(BI$6:BI$105,$BP44,1)="","",INDEX(BI$6:BI$105,$BP44,1)))</f>
        <v>17</v>
      </c>
      <c r="BY44" s="25" cm="1">
        <f t="array" ref="BY44">IF($BP44="","",IF(INDEX(BJ$6:BJ$105,$BP44,1)="","",INDEX(BJ$6:BJ$105,$BP44,1)))</f>
        <v>16</v>
      </c>
      <c r="BZ44" s="25" cm="1">
        <f t="array" ref="BZ44">IF($BP44="","",IF(INDEX(BK$6:BK$105,$BP44,1)="","",INDEX(BK$6:BK$105,$BP44,1)))</f>
        <v>17</v>
      </c>
      <c r="CB44" s="25" t="str">
        <f t="shared" si="21"/>
        <v>Angela Verleysdonk</v>
      </c>
      <c r="CC44" s="25">
        <f t="shared" si="24"/>
        <v>3</v>
      </c>
      <c r="CD44" s="28">
        <f t="shared" si="24"/>
        <v>0.99</v>
      </c>
      <c r="CE44" s="25">
        <f t="shared" si="24"/>
        <v>5</v>
      </c>
      <c r="CF44" s="28">
        <f t="shared" si="24"/>
        <v>0.56000000000000005</v>
      </c>
      <c r="CG44" s="25">
        <f t="shared" si="24"/>
        <v>4</v>
      </c>
      <c r="CH44" s="30">
        <f t="shared" si="24"/>
        <v>0.317</v>
      </c>
      <c r="CI44" s="25">
        <f t="shared" si="24"/>
        <v>2</v>
      </c>
      <c r="CJ44" s="28">
        <f t="shared" si="24"/>
        <v>0.88</v>
      </c>
    </row>
    <row r="45" spans="1:88" x14ac:dyDescent="0.2">
      <c r="A45" s="19">
        <v>3303</v>
      </c>
      <c r="B45" s="19"/>
      <c r="C45" s="17">
        <v>33</v>
      </c>
      <c r="D45" s="20" t="s">
        <v>11</v>
      </c>
      <c r="E45" s="21">
        <v>1</v>
      </c>
      <c r="F45" s="22">
        <v>1.22</v>
      </c>
      <c r="G45" s="17">
        <v>7</v>
      </c>
      <c r="I45" s="22">
        <v>0.66</v>
      </c>
      <c r="J45" s="17">
        <v>11</v>
      </c>
      <c r="L45" s="23">
        <v>0.248</v>
      </c>
      <c r="M45" s="17">
        <v>4</v>
      </c>
      <c r="O45" s="22">
        <v>0.6</v>
      </c>
      <c r="P45" s="17">
        <v>11</v>
      </c>
      <c r="R45" s="4"/>
      <c r="S45" s="4" t="s">
        <v>0</v>
      </c>
      <c r="T45" s="5" t="s">
        <v>0</v>
      </c>
      <c r="U45" s="5">
        <v>492</v>
      </c>
      <c r="V45" s="4" t="s">
        <v>53</v>
      </c>
      <c r="W45" s="5" t="s">
        <v>0</v>
      </c>
      <c r="X45" s="4">
        <v>47</v>
      </c>
      <c r="Y45" s="4">
        <v>29</v>
      </c>
      <c r="Z45" s="4">
        <v>14</v>
      </c>
      <c r="AA45" s="4">
        <v>26</v>
      </c>
      <c r="AB45" s="57"/>
      <c r="AD45" s="25">
        <f t="shared" si="4"/>
        <v>1</v>
      </c>
      <c r="AE45" s="25" t="str">
        <f t="shared" si="5"/>
        <v>Berend Driessen</v>
      </c>
      <c r="AF45" s="25">
        <f t="shared" si="23"/>
        <v>0</v>
      </c>
      <c r="AG45" s="25">
        <f t="shared" si="23"/>
        <v>0</v>
      </c>
      <c r="AH45" s="25">
        <f t="shared" si="23"/>
        <v>0</v>
      </c>
      <c r="AI45" s="25">
        <f t="shared" si="23"/>
        <v>0</v>
      </c>
      <c r="AJ45" s="28" t="str">
        <f>IF(AF45=0,"",VLOOKUP($AE45,$D$6:$P144,AJ$1,FALSE))</f>
        <v/>
      </c>
      <c r="AK45" s="28" t="str">
        <f>IF(AG45=0,"",VLOOKUP($AE45,$D$6:$P144,AK$1,FALSE))</f>
        <v/>
      </c>
      <c r="AL45" s="30" t="str">
        <f>IF(AH45=0,"",VLOOKUP($AE45,$D$6:$P144,AL$1,FALSE))</f>
        <v/>
      </c>
      <c r="AM45" s="28" t="str">
        <f>IF(AI45=0,"",VLOOKUP($AE45,$D$6:$P144,AM$1,FALSE))</f>
        <v/>
      </c>
      <c r="AO45" s="49" t="str">
        <f t="shared" si="6"/>
        <v/>
      </c>
      <c r="AQ45" s="50">
        <v>1.55</v>
      </c>
      <c r="AR45" s="50"/>
      <c r="AS45" s="53"/>
      <c r="AT45" s="26"/>
      <c r="AU45" s="28">
        <f t="shared" si="7"/>
        <v>1.55</v>
      </c>
      <c r="AV45" s="28">
        <f t="shared" si="8"/>
        <v>0.95</v>
      </c>
      <c r="AW45" s="30">
        <f t="shared" si="9"/>
        <v>0.28599999999999998</v>
      </c>
      <c r="AY45" s="28">
        <f t="shared" si="10"/>
        <v>1.55</v>
      </c>
      <c r="AZ45" s="28">
        <f t="shared" si="11"/>
        <v>0.95</v>
      </c>
      <c r="BA45" s="55">
        <f t="shared" si="12"/>
        <v>0.28599999999999998</v>
      </c>
      <c r="BC45" s="1" t="s">
        <v>0</v>
      </c>
      <c r="BD45" s="5" t="s">
        <v>0</v>
      </c>
      <c r="BE45" s="54">
        <v>492</v>
      </c>
      <c r="BF45" s="1" t="s">
        <v>53</v>
      </c>
      <c r="BG45" s="1" t="s">
        <v>0</v>
      </c>
      <c r="BH45" s="25">
        <f t="shared" si="13"/>
        <v>47</v>
      </c>
      <c r="BI45" s="25">
        <f t="shared" si="14"/>
        <v>29</v>
      </c>
      <c r="BJ45" s="25">
        <f t="shared" si="15"/>
        <v>14</v>
      </c>
      <c r="BK45" s="25">
        <f t="shared" si="16"/>
        <v>26</v>
      </c>
      <c r="BL45" s="3">
        <v>40</v>
      </c>
      <c r="BM45" s="25">
        <f t="shared" si="17"/>
        <v>49240</v>
      </c>
      <c r="BN45" s="25">
        <f t="shared" si="18"/>
        <v>49139</v>
      </c>
      <c r="BO45" s="25">
        <f t="shared" si="19"/>
        <v>491</v>
      </c>
      <c r="BP45" s="25">
        <f t="shared" si="20"/>
        <v>39</v>
      </c>
      <c r="BR45" s="25" t="str" cm="1">
        <f t="array" ref="BR45">IF($BP45="","",IF(INDEX(BC$6:BC$105,$BP45,1)="","",INDEX(BC$6:BC$105,$BP45,1)))</f>
        <v>'t Ven R</v>
      </c>
      <c r="BS45" s="25" cm="1">
        <f t="array" ref="BS45">IF($BP45="","",IF(INDEX(BD$6:BD$105,$BP45,1)="","",INDEX(BD$6:BD$105,$BP45,1)))</f>
        <v>49</v>
      </c>
      <c r="BT45" s="25" cm="1">
        <f t="array" ref="BT45">IF($BP45="","",IF(INDEX(BE$6:BE$105,$BP45,1)="","",INDEX(BE$6:BE$105,$BP45,1)))</f>
        <v>491</v>
      </c>
      <c r="BU45" s="25" t="str" cm="1">
        <f t="array" ref="BU45">IF($BP45="","",IF(INDEX(BF$6:BF$105,$BP45,1)="","",INDEX(BF$6:BF$105,$BP45,1)))</f>
        <v>Jules Frits</v>
      </c>
      <c r="BV45" s="25" t="str" cm="1">
        <f t="array" ref="BV45">IF($BP45="","",IF(INDEX(BG$6:BG$105,$BP45,1)="","",INDEX(BG$6:BG$105,$BP45,1)))</f>
        <v/>
      </c>
      <c r="BW45" s="25" cm="1">
        <f t="array" ref="BW45">IF($BP45="","",IF(INDEX(BH$6:BH$105,$BP45,1)="","",INDEX(BH$6:BH$105,$BP45,1)))</f>
        <v>59</v>
      </c>
      <c r="BX45" s="25" cm="1">
        <f t="array" ref="BX45">IF($BP45="","",IF(INDEX(BI$6:BI$105,$BP45,1)="","",INDEX(BI$6:BI$105,$BP45,1)))</f>
        <v>34</v>
      </c>
      <c r="BY45" s="25" cm="1">
        <f t="array" ref="BY45">IF($BP45="","",IF(INDEX(BJ$6:BJ$105,$BP45,1)="","",INDEX(BJ$6:BJ$105,$BP45,1)))</f>
        <v>17</v>
      </c>
      <c r="BZ45" s="25" cm="1">
        <f t="array" ref="BZ45">IF($BP45="","",IF(INDEX(BK$6:BK$105,$BP45,1)="","",INDEX(BK$6:BK$105,$BP45,1)))</f>
        <v>34</v>
      </c>
      <c r="CB45" s="25" t="str">
        <f t="shared" si="21"/>
        <v>Jules Frits</v>
      </c>
      <c r="CC45" s="25">
        <f t="shared" si="24"/>
        <v>0</v>
      </c>
      <c r="CD45" s="28" t="str">
        <f t="shared" si="24"/>
        <v/>
      </c>
      <c r="CE45" s="25">
        <f t="shared" si="24"/>
        <v>0</v>
      </c>
      <c r="CF45" s="28" t="str">
        <f t="shared" si="24"/>
        <v/>
      </c>
      <c r="CG45" s="25">
        <f t="shared" si="24"/>
        <v>0</v>
      </c>
      <c r="CH45" s="30" t="str">
        <f t="shared" si="24"/>
        <v/>
      </c>
      <c r="CI45" s="25">
        <f t="shared" si="24"/>
        <v>0</v>
      </c>
      <c r="CJ45" s="28" t="str">
        <f t="shared" si="24"/>
        <v/>
      </c>
    </row>
    <row r="46" spans="1:88" x14ac:dyDescent="0.2">
      <c r="A46" s="19">
        <v>3304</v>
      </c>
      <c r="B46" s="19" t="s">
        <v>82</v>
      </c>
      <c r="C46" s="17">
        <v>51</v>
      </c>
      <c r="D46" s="20" t="s">
        <v>12</v>
      </c>
      <c r="E46" s="21">
        <v>1</v>
      </c>
      <c r="F46" s="22">
        <v>1.39</v>
      </c>
      <c r="G46" s="17">
        <v>9</v>
      </c>
      <c r="I46" s="22">
        <v>0.84</v>
      </c>
      <c r="J46" s="17">
        <v>10</v>
      </c>
      <c r="L46" s="23">
        <v>0.43</v>
      </c>
      <c r="M46" s="17">
        <v>29</v>
      </c>
      <c r="O46" s="22">
        <v>0.77</v>
      </c>
      <c r="P46" s="17">
        <v>3</v>
      </c>
      <c r="R46" s="4"/>
      <c r="S46" s="4" t="s">
        <v>0</v>
      </c>
      <c r="T46" s="5" t="s">
        <v>0</v>
      </c>
      <c r="U46" s="5">
        <v>493</v>
      </c>
      <c r="V46" s="4" t="s">
        <v>55</v>
      </c>
      <c r="W46" s="5" t="s">
        <v>0</v>
      </c>
      <c r="X46" s="4">
        <v>43</v>
      </c>
      <c r="Y46" s="4">
        <v>27</v>
      </c>
      <c r="Z46" s="4">
        <v>14</v>
      </c>
      <c r="AA46" s="4">
        <v>24</v>
      </c>
      <c r="AB46" s="57"/>
      <c r="AD46" s="25">
        <f t="shared" si="4"/>
        <v>1</v>
      </c>
      <c r="AE46" s="25" t="str">
        <f t="shared" si="5"/>
        <v>John Jacobs</v>
      </c>
      <c r="AF46" s="25">
        <f t="shared" ref="AF46:AI64" si="25">IF($AD46=1,VLOOKUP($AE46,$D$6:$P$105,AF$1,FALSE),0)</f>
        <v>0</v>
      </c>
      <c r="AG46" s="25">
        <f t="shared" si="25"/>
        <v>1</v>
      </c>
      <c r="AH46" s="25">
        <f t="shared" si="25"/>
        <v>5</v>
      </c>
      <c r="AI46" s="25">
        <f t="shared" si="25"/>
        <v>0</v>
      </c>
      <c r="AJ46" s="28" t="str">
        <f>IF(AF46=0,"",VLOOKUP($AE46,$D$6:$P145,AJ$1,FALSE))</f>
        <v/>
      </c>
      <c r="AK46" s="28">
        <f>IF(AG46=0,"",VLOOKUP($AE46,$D$6:$P145,AK$1,FALSE))</f>
        <v>1.93</v>
      </c>
      <c r="AL46" s="30">
        <f>IF(AH46=0,"",VLOOKUP($AE46,$D$6:$P145,AL$1,FALSE))</f>
        <v>0.34499999999999997</v>
      </c>
      <c r="AM46" s="28" t="str">
        <f>IF(AI46=0,"",VLOOKUP($AE46,$D$6:$P145,AM$1,FALSE))</f>
        <v/>
      </c>
      <c r="AO46" s="49" t="str">
        <f t="shared" si="6"/>
        <v/>
      </c>
      <c r="AQ46" s="50">
        <v>1.69</v>
      </c>
      <c r="AR46" s="50"/>
      <c r="AS46" s="53"/>
      <c r="AT46" s="26"/>
      <c r="AU46" s="28">
        <f t="shared" si="7"/>
        <v>1.69</v>
      </c>
      <c r="AV46" s="28">
        <f t="shared" si="8"/>
        <v>1.01</v>
      </c>
      <c r="AW46" s="30">
        <f t="shared" si="9"/>
        <v>0.30299999999999999</v>
      </c>
      <c r="AY46" s="28">
        <f t="shared" si="10"/>
        <v>1.69</v>
      </c>
      <c r="AZ46" s="28">
        <f t="shared" si="11"/>
        <v>1.93</v>
      </c>
      <c r="BA46" s="55">
        <f t="shared" si="12"/>
        <v>0.34499999999999997</v>
      </c>
      <c r="BC46" s="1" t="s">
        <v>0</v>
      </c>
      <c r="BD46" s="5" t="s">
        <v>0</v>
      </c>
      <c r="BE46" s="54">
        <v>493</v>
      </c>
      <c r="BF46" s="1" t="s">
        <v>55</v>
      </c>
      <c r="BG46" s="1" t="s">
        <v>0</v>
      </c>
      <c r="BH46" s="25">
        <f t="shared" si="13"/>
        <v>51</v>
      </c>
      <c r="BI46" s="25">
        <f t="shared" si="14"/>
        <v>58</v>
      </c>
      <c r="BJ46" s="25">
        <f t="shared" si="15"/>
        <v>17</v>
      </c>
      <c r="BK46" s="25">
        <f t="shared" si="16"/>
        <v>29</v>
      </c>
      <c r="BL46" s="3">
        <v>41</v>
      </c>
      <c r="BM46" s="25">
        <f t="shared" si="17"/>
        <v>49341</v>
      </c>
      <c r="BN46" s="25">
        <f t="shared" si="18"/>
        <v>49240</v>
      </c>
      <c r="BO46" s="25">
        <f t="shared" si="19"/>
        <v>492</v>
      </c>
      <c r="BP46" s="25">
        <f t="shared" si="20"/>
        <v>40</v>
      </c>
      <c r="BR46" s="25" t="str" cm="1">
        <f t="array" ref="BR46">IF($BP46="","",IF(INDEX(BC$6:BC$105,$BP46,1)="","",INDEX(BC$6:BC$105,$BP46,1)))</f>
        <v/>
      </c>
      <c r="BS46" s="25" t="str" cm="1">
        <f t="array" ref="BS46">IF($BP46="","",IF(INDEX(BD$6:BD$105,$BP46,1)="","",INDEX(BD$6:BD$105,$BP46,1)))</f>
        <v/>
      </c>
      <c r="BT46" s="25" cm="1">
        <f t="array" ref="BT46">IF($BP46="","",IF(INDEX(BE$6:BE$105,$BP46,1)="","",INDEX(BE$6:BE$105,$BP46,1)))</f>
        <v>492</v>
      </c>
      <c r="BU46" s="25" t="str" cm="1">
        <f t="array" ref="BU46">IF($BP46="","",IF(INDEX(BF$6:BF$105,$BP46,1)="","",INDEX(BF$6:BF$105,$BP46,1)))</f>
        <v>Berend Driessen</v>
      </c>
      <c r="BV46" s="25" t="str" cm="1">
        <f t="array" ref="BV46">IF($BP46="","",IF(INDEX(BG$6:BG$105,$BP46,1)="","",INDEX(BG$6:BG$105,$BP46,1)))</f>
        <v/>
      </c>
      <c r="BW46" s="25" cm="1">
        <f t="array" ref="BW46">IF($BP46="","",IF(INDEX(BH$6:BH$105,$BP46,1)="","",INDEX(BH$6:BH$105,$BP46,1)))</f>
        <v>47</v>
      </c>
      <c r="BX46" s="25" cm="1">
        <f t="array" ref="BX46">IF($BP46="","",IF(INDEX(BI$6:BI$105,$BP46,1)="","",INDEX(BI$6:BI$105,$BP46,1)))</f>
        <v>29</v>
      </c>
      <c r="BY46" s="25" cm="1">
        <f t="array" ref="BY46">IF($BP46="","",IF(INDEX(BJ$6:BJ$105,$BP46,1)="","",INDEX(BJ$6:BJ$105,$BP46,1)))</f>
        <v>14</v>
      </c>
      <c r="BZ46" s="25" cm="1">
        <f t="array" ref="BZ46">IF($BP46="","",IF(INDEX(BK$6:BK$105,$BP46,1)="","",INDEX(BK$6:BK$105,$BP46,1)))</f>
        <v>26</v>
      </c>
      <c r="CB46" s="25" t="str">
        <f t="shared" si="21"/>
        <v>Berend Driessen</v>
      </c>
      <c r="CC46" s="25">
        <f t="shared" si="24"/>
        <v>0</v>
      </c>
      <c r="CD46" s="28" t="str">
        <f t="shared" si="24"/>
        <v/>
      </c>
      <c r="CE46" s="25">
        <f t="shared" si="24"/>
        <v>0</v>
      </c>
      <c r="CF46" s="28" t="str">
        <f t="shared" si="24"/>
        <v/>
      </c>
      <c r="CG46" s="25">
        <f t="shared" si="24"/>
        <v>0</v>
      </c>
      <c r="CH46" s="30" t="str">
        <f t="shared" si="24"/>
        <v/>
      </c>
      <c r="CI46" s="25">
        <f t="shared" si="24"/>
        <v>0</v>
      </c>
      <c r="CJ46" s="28" t="str">
        <f t="shared" si="24"/>
        <v/>
      </c>
    </row>
    <row r="47" spans="1:88" x14ac:dyDescent="0.2">
      <c r="A47" s="19">
        <v>3901</v>
      </c>
      <c r="B47" s="19"/>
      <c r="C47" s="17">
        <v>22</v>
      </c>
      <c r="D47" s="20" t="s">
        <v>13</v>
      </c>
      <c r="E47" s="21">
        <v>1</v>
      </c>
      <c r="F47" s="22">
        <v>2.0499999999999998</v>
      </c>
      <c r="G47" s="17">
        <v>7</v>
      </c>
      <c r="I47" s="22">
        <v>1.17</v>
      </c>
      <c r="J47" s="17">
        <v>9</v>
      </c>
      <c r="L47" s="23">
        <v>0.29199999999999998</v>
      </c>
      <c r="M47" s="17">
        <v>5</v>
      </c>
      <c r="O47" s="22">
        <v>0.74</v>
      </c>
      <c r="P47" s="17">
        <v>1</v>
      </c>
      <c r="R47" s="4"/>
      <c r="S47" s="4" t="s">
        <v>66</v>
      </c>
      <c r="T47" s="5">
        <v>51</v>
      </c>
      <c r="U47" s="5">
        <v>511</v>
      </c>
      <c r="V47" s="4" t="s">
        <v>21</v>
      </c>
      <c r="W47" s="5" t="s">
        <v>82</v>
      </c>
      <c r="X47" s="4">
        <v>55</v>
      </c>
      <c r="Y47" s="4">
        <v>28</v>
      </c>
      <c r="Z47" s="4">
        <v>12</v>
      </c>
      <c r="AA47" s="4">
        <v>31</v>
      </c>
      <c r="AB47" s="57"/>
      <c r="AD47" s="25">
        <f t="shared" si="4"/>
        <v>1</v>
      </c>
      <c r="AE47" s="25" t="str">
        <f t="shared" si="5"/>
        <v>Leo Pingen</v>
      </c>
      <c r="AF47" s="25">
        <f t="shared" si="25"/>
        <v>13</v>
      </c>
      <c r="AG47" s="25">
        <f t="shared" si="25"/>
        <v>18</v>
      </c>
      <c r="AH47" s="25">
        <f t="shared" si="25"/>
        <v>9</v>
      </c>
      <c r="AI47" s="25">
        <f t="shared" si="25"/>
        <v>12</v>
      </c>
      <c r="AJ47" s="28">
        <f>IF(AF47=0,"",VLOOKUP($AE47,$D$6:$P146,AJ$1,FALSE))</f>
        <v>1.85</v>
      </c>
      <c r="AK47" s="28">
        <f>IF(AG47=0,"",VLOOKUP($AE47,$D$6:$P146,AK$1,FALSE))</f>
        <v>0.9</v>
      </c>
      <c r="AL47" s="30">
        <f>IF(AH47=0,"",VLOOKUP($AE47,$D$6:$P146,AL$1,FALSE))</f>
        <v>0.24</v>
      </c>
      <c r="AM47" s="28">
        <f>IF(AI47=0,"",VLOOKUP($AE47,$D$6:$P146,AM$1,FALSE))</f>
        <v>0.86</v>
      </c>
      <c r="AO47" s="49" t="str">
        <f t="shared" si="6"/>
        <v/>
      </c>
      <c r="AQ47" s="50"/>
      <c r="AR47" s="50"/>
      <c r="AS47" s="53"/>
      <c r="AT47" s="26"/>
      <c r="AU47" s="28" t="str">
        <f t="shared" si="7"/>
        <v/>
      </c>
      <c r="AV47" s="28" t="str">
        <f t="shared" si="8"/>
        <v/>
      </c>
      <c r="AW47" s="30" t="str">
        <f t="shared" si="9"/>
        <v/>
      </c>
      <c r="AY47" s="28">
        <f t="shared" si="10"/>
        <v>1.85</v>
      </c>
      <c r="AZ47" s="28">
        <f t="shared" si="11"/>
        <v>0.9</v>
      </c>
      <c r="BA47" s="55">
        <f t="shared" si="12"/>
        <v>0.24</v>
      </c>
      <c r="BC47" s="1"/>
      <c r="BD47" s="5"/>
      <c r="BE47" s="54">
        <v>601</v>
      </c>
      <c r="BF47" s="1" t="s">
        <v>21</v>
      </c>
      <c r="BG47" s="1" t="s">
        <v>82</v>
      </c>
      <c r="BH47" s="25">
        <f t="shared" si="13"/>
        <v>56</v>
      </c>
      <c r="BI47" s="25">
        <f t="shared" si="14"/>
        <v>27</v>
      </c>
      <c r="BJ47" s="25">
        <f t="shared" si="15"/>
        <v>12</v>
      </c>
      <c r="BK47" s="25">
        <f t="shared" si="16"/>
        <v>31</v>
      </c>
      <c r="BL47" s="3">
        <v>42</v>
      </c>
      <c r="BM47" s="25">
        <f t="shared" si="17"/>
        <v>60142</v>
      </c>
      <c r="BN47" s="25">
        <f t="shared" si="18"/>
        <v>49341</v>
      </c>
      <c r="BO47" s="25">
        <f t="shared" si="19"/>
        <v>493</v>
      </c>
      <c r="BP47" s="25">
        <f t="shared" si="20"/>
        <v>41</v>
      </c>
      <c r="BR47" s="25" t="str" cm="1">
        <f t="array" ref="BR47">IF($BP47="","",IF(INDEX(BC$6:BC$105,$BP47,1)="","",INDEX(BC$6:BC$105,$BP47,1)))</f>
        <v/>
      </c>
      <c r="BS47" s="25" t="str" cm="1">
        <f t="array" ref="BS47">IF($BP47="","",IF(INDEX(BD$6:BD$105,$BP47,1)="","",INDEX(BD$6:BD$105,$BP47,1)))</f>
        <v/>
      </c>
      <c r="BT47" s="25" cm="1">
        <f t="array" ref="BT47">IF($BP47="","",IF(INDEX(BE$6:BE$105,$BP47,1)="","",INDEX(BE$6:BE$105,$BP47,1)))</f>
        <v>493</v>
      </c>
      <c r="BU47" s="25" t="str" cm="1">
        <f t="array" ref="BU47">IF($BP47="","",IF(INDEX(BF$6:BF$105,$BP47,1)="","",INDEX(BF$6:BF$105,$BP47,1)))</f>
        <v>John Jacobs</v>
      </c>
      <c r="BV47" s="25" t="str" cm="1">
        <f t="array" ref="BV47">IF($BP47="","",IF(INDEX(BG$6:BG$105,$BP47,1)="","",INDEX(BG$6:BG$105,$BP47,1)))</f>
        <v/>
      </c>
      <c r="BW47" s="25" cm="1">
        <f t="array" ref="BW47">IF($BP47="","",IF(INDEX(BH$6:BH$105,$BP47,1)="","",INDEX(BH$6:BH$105,$BP47,1)))</f>
        <v>51</v>
      </c>
      <c r="BX47" s="25" cm="1">
        <f t="array" ref="BX47">IF($BP47="","",IF(INDEX(BI$6:BI$105,$BP47,1)="","",INDEX(BI$6:BI$105,$BP47,1)))</f>
        <v>58</v>
      </c>
      <c r="BY47" s="25" cm="1">
        <f t="array" ref="BY47">IF($BP47="","",IF(INDEX(BJ$6:BJ$105,$BP47,1)="","",INDEX(BJ$6:BJ$105,$BP47,1)))</f>
        <v>17</v>
      </c>
      <c r="BZ47" s="25" cm="1">
        <f t="array" ref="BZ47">IF($BP47="","",IF(INDEX(BK$6:BK$105,$BP47,1)="","",INDEX(BK$6:BK$105,$BP47,1)))</f>
        <v>29</v>
      </c>
      <c r="CB47" s="25" t="str">
        <f t="shared" si="21"/>
        <v>John Jacobs</v>
      </c>
      <c r="CC47" s="25">
        <f t="shared" si="24"/>
        <v>0</v>
      </c>
      <c r="CD47" s="28" t="str">
        <f t="shared" si="24"/>
        <v/>
      </c>
      <c r="CE47" s="25">
        <f t="shared" si="24"/>
        <v>1</v>
      </c>
      <c r="CF47" s="28">
        <f t="shared" si="24"/>
        <v>1.93</v>
      </c>
      <c r="CG47" s="25">
        <f t="shared" si="24"/>
        <v>5</v>
      </c>
      <c r="CH47" s="30">
        <f t="shared" si="24"/>
        <v>0.34499999999999997</v>
      </c>
      <c r="CI47" s="25">
        <f t="shared" si="24"/>
        <v>0</v>
      </c>
      <c r="CJ47" s="28" t="str">
        <f t="shared" si="24"/>
        <v/>
      </c>
    </row>
    <row r="48" spans="1:88" x14ac:dyDescent="0.2">
      <c r="A48" s="19">
        <v>3902</v>
      </c>
      <c r="B48" s="19"/>
      <c r="C48" s="17">
        <v>20</v>
      </c>
      <c r="D48" s="20" t="s">
        <v>14</v>
      </c>
      <c r="E48" s="21">
        <v>1</v>
      </c>
      <c r="F48" s="22">
        <v>1.55</v>
      </c>
      <c r="G48" s="17">
        <v>7</v>
      </c>
      <c r="I48" s="22">
        <v>0.87</v>
      </c>
      <c r="J48" s="17">
        <v>3</v>
      </c>
      <c r="L48" s="23">
        <v>0.34300000000000003</v>
      </c>
      <c r="M48" s="17">
        <v>7</v>
      </c>
      <c r="O48" s="22">
        <v>0.77</v>
      </c>
      <c r="P48" s="17">
        <v>3</v>
      </c>
      <c r="R48" s="4"/>
      <c r="S48" s="4" t="s">
        <v>0</v>
      </c>
      <c r="T48" s="5" t="s">
        <v>0</v>
      </c>
      <c r="U48" s="5">
        <v>512</v>
      </c>
      <c r="V48" s="4" t="s">
        <v>22</v>
      </c>
      <c r="W48" s="5" t="s">
        <v>0</v>
      </c>
      <c r="X48" s="4">
        <v>37</v>
      </c>
      <c r="Y48" s="4">
        <v>22</v>
      </c>
      <c r="Z48" s="4">
        <v>9</v>
      </c>
      <c r="AA48" s="4">
        <v>21</v>
      </c>
      <c r="AB48" s="57"/>
      <c r="AD48" s="25">
        <f t="shared" si="4"/>
        <v>1</v>
      </c>
      <c r="AE48" s="25" t="str">
        <f t="shared" si="5"/>
        <v>Wim v.d. Loo</v>
      </c>
      <c r="AF48" s="25">
        <f t="shared" si="25"/>
        <v>7</v>
      </c>
      <c r="AG48" s="25">
        <f t="shared" si="25"/>
        <v>14</v>
      </c>
      <c r="AH48" s="25">
        <f t="shared" si="25"/>
        <v>20</v>
      </c>
      <c r="AI48" s="25">
        <f t="shared" si="25"/>
        <v>0</v>
      </c>
      <c r="AJ48" s="28">
        <f>IF(AF48=0,"",VLOOKUP($AE48,$D$6:$P147,AJ$1,FALSE))</f>
        <v>1.22</v>
      </c>
      <c r="AK48" s="28">
        <f>IF(AG48=0,"",VLOOKUP($AE48,$D$6:$P147,AK$1,FALSE))</f>
        <v>0.67</v>
      </c>
      <c r="AL48" s="30">
        <f>IF(AH48=0,"",VLOOKUP($AE48,$D$6:$P147,AL$1,FALSE))</f>
        <v>0.19</v>
      </c>
      <c r="AM48" s="28" t="str">
        <f>IF(AI48=0,"",VLOOKUP($AE48,$D$6:$P147,AM$1,FALSE))</f>
        <v/>
      </c>
      <c r="AO48" s="49" t="str">
        <f t="shared" si="6"/>
        <v/>
      </c>
      <c r="AQ48" s="50">
        <v>0.96</v>
      </c>
      <c r="AR48" s="50"/>
      <c r="AS48" s="53"/>
      <c r="AT48" s="26"/>
      <c r="AU48" s="28">
        <f t="shared" si="7"/>
        <v>0.96</v>
      </c>
      <c r="AV48" s="28">
        <f t="shared" si="8"/>
        <v>0.72</v>
      </c>
      <c r="AW48" s="30">
        <f t="shared" si="9"/>
        <v>0.215</v>
      </c>
      <c r="AY48" s="28">
        <f t="shared" si="10"/>
        <v>1.22</v>
      </c>
      <c r="AZ48" s="28">
        <f t="shared" si="11"/>
        <v>0.67</v>
      </c>
      <c r="BA48" s="55">
        <f t="shared" si="12"/>
        <v>0.19</v>
      </c>
      <c r="BC48" s="1" t="s">
        <v>0</v>
      </c>
      <c r="BD48" s="5" t="s">
        <v>0</v>
      </c>
      <c r="BE48" s="54">
        <v>602</v>
      </c>
      <c r="BF48" s="1" t="s">
        <v>22</v>
      </c>
      <c r="BG48" s="1" t="s">
        <v>0</v>
      </c>
      <c r="BH48" s="25">
        <f t="shared" si="13"/>
        <v>37</v>
      </c>
      <c r="BI48" s="25">
        <f t="shared" si="14"/>
        <v>20</v>
      </c>
      <c r="BJ48" s="25">
        <f t="shared" si="15"/>
        <v>10</v>
      </c>
      <c r="BK48" s="25">
        <f t="shared" si="16"/>
        <v>21</v>
      </c>
      <c r="BL48" s="3">
        <v>43</v>
      </c>
      <c r="BM48" s="25">
        <f t="shared" si="17"/>
        <v>60243</v>
      </c>
      <c r="BN48" s="25">
        <f t="shared" si="18"/>
        <v>51146</v>
      </c>
      <c r="BO48" s="25">
        <f t="shared" si="19"/>
        <v>511</v>
      </c>
      <c r="BP48" s="25">
        <f t="shared" si="20"/>
        <v>46</v>
      </c>
      <c r="BR48" s="25" t="str" cm="1">
        <f t="array" ref="BR48">IF($BP48="","",IF(INDEX(BC$6:BC$105,$BP48,1)="","",INDEX(BC$6:BC$105,$BP48,1)))</f>
        <v>De Witte Berg 1</v>
      </c>
      <c r="BS48" s="25" cm="1">
        <f t="array" ref="BS48">IF($BP48="","",IF(INDEX(BD$6:BD$105,$BP48,1)="","",INDEX(BD$6:BD$105,$BP48,1)))</f>
        <v>51</v>
      </c>
      <c r="BT48" s="25" cm="1">
        <f t="array" ref="BT48">IF($BP48="","",IF(INDEX(BE$6:BE$105,$BP48,1)="","",INDEX(BE$6:BE$105,$BP48,1)))</f>
        <v>511</v>
      </c>
      <c r="BU48" s="25" t="str" cm="1">
        <f t="array" ref="BU48">IF($BP48="","",IF(INDEX(BF$6:BF$105,$BP48,1)="","",INDEX(BF$6:BF$105,$BP48,1)))</f>
        <v>Hans v.d. Hombergh</v>
      </c>
      <c r="BV48" s="25" t="str" cm="1">
        <f t="array" ref="BV48">IF($BP48="","",IF(INDEX(BG$6:BG$105,$BP48,1)="","",INDEX(BG$6:BG$105,$BP48,1)))</f>
        <v/>
      </c>
      <c r="BW48" s="25" cm="1">
        <f t="array" ref="BW48">IF($BP48="","",IF(INDEX(BH$6:BH$105,$BP48,1)="","",INDEX(BH$6:BH$105,$BP48,1)))</f>
        <v>138</v>
      </c>
      <c r="BX48" s="25" cm="1">
        <f t="array" ref="BX48">IF($BP48="","",IF(INDEX(BI$6:BI$105,$BP48,1)="","",INDEX(BI$6:BI$105,$BP48,1)))</f>
        <v>50</v>
      </c>
      <c r="BY48" s="25" cm="1">
        <f t="array" ref="BY48">IF($BP48="","",IF(INDEX(BJ$6:BJ$105,$BP48,1)="","",INDEX(BJ$6:BJ$105,$BP48,1)))</f>
        <v>23</v>
      </c>
      <c r="BZ48" s="25" cm="1">
        <f t="array" ref="BZ48">IF($BP48="","",IF(INDEX(BK$6:BK$105,$BP48,1)="","",INDEX(BK$6:BK$105,$BP48,1)))</f>
        <v>78</v>
      </c>
      <c r="CB48" s="25" t="str">
        <f t="shared" si="21"/>
        <v>Hans v.d. Hombergh</v>
      </c>
      <c r="CC48" s="25">
        <f t="shared" si="24"/>
        <v>19</v>
      </c>
      <c r="CD48" s="28">
        <f t="shared" si="24"/>
        <v>4.5999999999999996</v>
      </c>
      <c r="CE48" s="25">
        <f t="shared" si="24"/>
        <v>9</v>
      </c>
      <c r="CF48" s="28">
        <f t="shared" si="24"/>
        <v>1.65</v>
      </c>
      <c r="CG48" s="25">
        <f t="shared" si="24"/>
        <v>15</v>
      </c>
      <c r="CH48" s="30">
        <f t="shared" si="24"/>
        <v>0.45</v>
      </c>
      <c r="CI48" s="25">
        <f t="shared" si="24"/>
        <v>1</v>
      </c>
      <c r="CJ48" s="28">
        <f t="shared" si="24"/>
        <v>1.47</v>
      </c>
    </row>
    <row r="49" spans="1:88" x14ac:dyDescent="0.2">
      <c r="A49" s="19">
        <v>3903</v>
      </c>
      <c r="B49" s="19"/>
      <c r="C49" s="17">
        <v>17</v>
      </c>
      <c r="D49" s="20" t="s">
        <v>15</v>
      </c>
      <c r="E49" s="21">
        <v>1</v>
      </c>
      <c r="F49" s="22">
        <v>2.25</v>
      </c>
      <c r="G49" s="17">
        <v>5</v>
      </c>
      <c r="I49" s="22">
        <v>1.29</v>
      </c>
      <c r="J49" s="17">
        <v>3</v>
      </c>
      <c r="L49" s="23">
        <v>0.59299999999999997</v>
      </c>
      <c r="M49" s="17">
        <v>5</v>
      </c>
      <c r="O49" s="22">
        <v>1.06</v>
      </c>
      <c r="P49" s="17">
        <v>4</v>
      </c>
      <c r="R49" s="4"/>
      <c r="S49" s="4" t="s">
        <v>0</v>
      </c>
      <c r="T49" s="5" t="s">
        <v>0</v>
      </c>
      <c r="U49" s="5">
        <v>513</v>
      </c>
      <c r="V49" s="4" t="s">
        <v>23</v>
      </c>
      <c r="W49" s="5" t="s">
        <v>0</v>
      </c>
      <c r="X49" s="4">
        <v>24</v>
      </c>
      <c r="Y49" s="4">
        <v>19</v>
      </c>
      <c r="Z49" s="4">
        <v>10</v>
      </c>
      <c r="AA49" s="4">
        <v>14</v>
      </c>
      <c r="AB49" s="57"/>
      <c r="AD49" s="25">
        <f t="shared" si="4"/>
        <v>1</v>
      </c>
      <c r="AE49" s="25" t="str">
        <f t="shared" si="5"/>
        <v>Nol Reijmer</v>
      </c>
      <c r="AF49" s="25">
        <f t="shared" si="25"/>
        <v>11</v>
      </c>
      <c r="AG49" s="25">
        <f t="shared" si="25"/>
        <v>13</v>
      </c>
      <c r="AH49" s="25">
        <f t="shared" si="25"/>
        <v>5</v>
      </c>
      <c r="AI49" s="25">
        <f t="shared" si="25"/>
        <v>8</v>
      </c>
      <c r="AJ49" s="28">
        <f>IF(AF49=0,"",VLOOKUP($AE49,$D$6:$P148,AJ$1,FALSE))</f>
        <v>0.85</v>
      </c>
      <c r="AK49" s="28">
        <f>IF(AG49=0,"",VLOOKUP($AE49,$D$6:$P148,AK$1,FALSE))</f>
        <v>0.62</v>
      </c>
      <c r="AL49" s="30">
        <f>IF(AH49=0,"",VLOOKUP($AE49,$D$6:$P148,AL$1,FALSE))</f>
        <v>0.2</v>
      </c>
      <c r="AM49" s="28">
        <f>IF(AI49=0,"",VLOOKUP($AE49,$D$6:$P148,AM$1,FALSE))</f>
        <v>0.62</v>
      </c>
      <c r="AO49" s="49" t="str">
        <f t="shared" si="6"/>
        <v/>
      </c>
      <c r="AQ49" s="50"/>
      <c r="AR49" s="50"/>
      <c r="AS49" s="53"/>
      <c r="AT49" s="26"/>
      <c r="AU49" s="28" t="str">
        <f t="shared" si="7"/>
        <v/>
      </c>
      <c r="AV49" s="28" t="str">
        <f t="shared" si="8"/>
        <v/>
      </c>
      <c r="AW49" s="30" t="str">
        <f t="shared" si="9"/>
        <v/>
      </c>
      <c r="AY49" s="28">
        <f t="shared" si="10"/>
        <v>0.85</v>
      </c>
      <c r="AZ49" s="28">
        <f t="shared" si="11"/>
        <v>0.62</v>
      </c>
      <c r="BA49" s="55">
        <f t="shared" si="12"/>
        <v>0.2</v>
      </c>
      <c r="BC49" s="1" t="s">
        <v>0</v>
      </c>
      <c r="BD49" s="5" t="s">
        <v>0</v>
      </c>
      <c r="BE49" s="54">
        <v>603</v>
      </c>
      <c r="BF49" s="1" t="s">
        <v>23</v>
      </c>
      <c r="BG49" s="1" t="s">
        <v>0</v>
      </c>
      <c r="BH49" s="25">
        <f t="shared" si="13"/>
        <v>26</v>
      </c>
      <c r="BI49" s="25">
        <f t="shared" si="14"/>
        <v>19</v>
      </c>
      <c r="BJ49" s="25">
        <f t="shared" si="15"/>
        <v>10</v>
      </c>
      <c r="BK49" s="25">
        <f t="shared" si="16"/>
        <v>14</v>
      </c>
      <c r="BL49" s="3">
        <v>44</v>
      </c>
      <c r="BM49" s="25">
        <f t="shared" si="17"/>
        <v>60344</v>
      </c>
      <c r="BN49" s="25">
        <f t="shared" si="18"/>
        <v>51247</v>
      </c>
      <c r="BO49" s="25">
        <f t="shared" si="19"/>
        <v>512</v>
      </c>
      <c r="BP49" s="25">
        <f t="shared" si="20"/>
        <v>47</v>
      </c>
      <c r="BR49" s="25" t="str" cm="1">
        <f t="array" ref="BR49">IF($BP49="","",IF(INDEX(BC$6:BC$105,$BP49,1)="","",INDEX(BC$6:BC$105,$BP49,1)))</f>
        <v/>
      </c>
      <c r="BS49" s="25" t="str" cm="1">
        <f t="array" ref="BS49">IF($BP49="","",IF(INDEX(BD$6:BD$105,$BP49,1)="","",INDEX(BD$6:BD$105,$BP49,1)))</f>
        <v/>
      </c>
      <c r="BT49" s="25" cm="1">
        <f t="array" ref="BT49">IF($BP49="","",IF(INDEX(BE$6:BE$105,$BP49,1)="","",INDEX(BE$6:BE$105,$BP49,1)))</f>
        <v>512</v>
      </c>
      <c r="BU49" s="25" t="str" cm="1">
        <f t="array" ref="BU49">IF($BP49="","",IF(INDEX(BF$6:BF$105,$BP49,1)="","",INDEX(BF$6:BF$105,$BP49,1)))</f>
        <v>Jos v. Wijlick</v>
      </c>
      <c r="BV49" s="25" t="str" cm="1">
        <f t="array" ref="BV49">IF($BP49="","",IF(INDEX(BG$6:BG$105,$BP49,1)="","",INDEX(BG$6:BG$105,$BP49,1)))</f>
        <v>L</v>
      </c>
      <c r="BW49" s="25" cm="1">
        <f t="array" ref="BW49">IF($BP49="","",IF(INDEX(BH$6:BH$105,$BP49,1)="","",INDEX(BH$6:BH$105,$BP49,1)))</f>
        <v>59</v>
      </c>
      <c r="BX49" s="25" cm="1">
        <f t="array" ref="BX49">IF($BP49="","",IF(INDEX(BI$6:BI$105,$BP49,1)="","",INDEX(BI$6:BI$105,$BP49,1)))</f>
        <v>32</v>
      </c>
      <c r="BY49" s="25" cm="1">
        <f t="array" ref="BY49">IF($BP49="","",IF(INDEX(BJ$6:BJ$105,$BP49,1)="","",INDEX(BJ$6:BJ$105,$BP49,1)))</f>
        <v>17</v>
      </c>
      <c r="BZ49" s="25" cm="1">
        <f t="array" ref="BZ49">IF($BP49="","",IF(INDEX(BK$6:BK$105,$BP49,1)="","",INDEX(BK$6:BK$105,$BP49,1)))</f>
        <v>33</v>
      </c>
      <c r="CB49" s="25" t="str">
        <f t="shared" si="21"/>
        <v>Jos v. Wijlick</v>
      </c>
      <c r="CC49" s="25">
        <f t="shared" si="24"/>
        <v>9</v>
      </c>
      <c r="CD49" s="28">
        <f t="shared" si="24"/>
        <v>1.97</v>
      </c>
      <c r="CE49" s="25">
        <f t="shared" si="24"/>
        <v>12</v>
      </c>
      <c r="CF49" s="28">
        <f t="shared" si="24"/>
        <v>1.07</v>
      </c>
      <c r="CG49" s="25">
        <f t="shared" si="24"/>
        <v>10</v>
      </c>
      <c r="CH49" s="30">
        <f t="shared" si="24"/>
        <v>0.34399999999999997</v>
      </c>
      <c r="CI49" s="25">
        <f t="shared" si="24"/>
        <v>8</v>
      </c>
      <c r="CJ49" s="28">
        <f t="shared" si="24"/>
        <v>1</v>
      </c>
    </row>
    <row r="50" spans="1:88" x14ac:dyDescent="0.2">
      <c r="A50" s="19">
        <v>3904</v>
      </c>
      <c r="B50" s="19"/>
      <c r="C50" s="17">
        <v>14</v>
      </c>
      <c r="D50" s="20" t="s">
        <v>16</v>
      </c>
      <c r="E50" s="21">
        <v>1</v>
      </c>
      <c r="F50" s="22">
        <v>1.84</v>
      </c>
      <c r="G50" s="17">
        <v>4</v>
      </c>
      <c r="I50" s="22">
        <v>1.1599999999999999</v>
      </c>
      <c r="J50" s="17">
        <v>3</v>
      </c>
      <c r="L50" s="23">
        <v>0.36599999999999999</v>
      </c>
      <c r="M50" s="17">
        <v>7</v>
      </c>
      <c r="O50" s="22">
        <v>0</v>
      </c>
      <c r="P50" s="17">
        <v>0</v>
      </c>
      <c r="R50" s="4"/>
      <c r="S50" s="4" t="s">
        <v>0</v>
      </c>
      <c r="T50" s="5" t="s">
        <v>0</v>
      </c>
      <c r="U50" s="5">
        <v>514</v>
      </c>
      <c r="V50" s="4" t="s">
        <v>24</v>
      </c>
      <c r="W50" s="5" t="s">
        <v>0</v>
      </c>
      <c r="X50" s="4">
        <v>29</v>
      </c>
      <c r="Y50" s="4">
        <v>18</v>
      </c>
      <c r="Z50" s="4">
        <v>10</v>
      </c>
      <c r="AA50" s="4">
        <v>16</v>
      </c>
      <c r="AB50" s="57"/>
      <c r="AD50" s="25">
        <f t="shared" si="4"/>
        <v>1</v>
      </c>
      <c r="AE50" s="25" t="str">
        <f t="shared" si="5"/>
        <v>Piet Hendrikx</v>
      </c>
      <c r="AF50" s="25">
        <f t="shared" si="25"/>
        <v>21</v>
      </c>
      <c r="AG50" s="25">
        <f t="shared" si="25"/>
        <v>6</v>
      </c>
      <c r="AH50" s="25">
        <f t="shared" si="25"/>
        <v>6</v>
      </c>
      <c r="AI50" s="25">
        <f t="shared" si="25"/>
        <v>0</v>
      </c>
      <c r="AJ50" s="28">
        <f>IF(AF50=0,"",VLOOKUP($AE50,$D$6:$P149,AJ$1,FALSE))</f>
        <v>0.94</v>
      </c>
      <c r="AK50" s="28">
        <f>IF(AG50=0,"",VLOOKUP($AE50,$D$6:$P149,AK$1,FALSE))</f>
        <v>0.59</v>
      </c>
      <c r="AL50" s="30">
        <f>IF(AH50=0,"",VLOOKUP($AE50,$D$6:$P149,AL$1,FALSE))</f>
        <v>0.20300000000000001</v>
      </c>
      <c r="AM50" s="28" t="str">
        <f>IF(AI50=0,"",VLOOKUP($AE50,$D$6:$P149,AM$1,FALSE))</f>
        <v/>
      </c>
      <c r="AO50" s="49" t="str">
        <f t="shared" si="6"/>
        <v>x</v>
      </c>
      <c r="AQ50" s="50"/>
      <c r="AR50" s="50"/>
      <c r="AS50" s="53"/>
      <c r="AT50" s="26"/>
      <c r="AU50" s="28" t="str">
        <f t="shared" si="7"/>
        <v/>
      </c>
      <c r="AV50" s="28" t="str">
        <f t="shared" si="8"/>
        <v/>
      </c>
      <c r="AW50" s="30" t="str">
        <f t="shared" si="9"/>
        <v/>
      </c>
      <c r="AY50" s="28">
        <f t="shared" si="10"/>
        <v>0.94</v>
      </c>
      <c r="AZ50" s="28">
        <f t="shared" si="11"/>
        <v>0.59</v>
      </c>
      <c r="BA50" s="55">
        <f t="shared" si="12"/>
        <v>0.20300000000000001</v>
      </c>
      <c r="BC50" s="1" t="s">
        <v>0</v>
      </c>
      <c r="BD50" s="5" t="s">
        <v>0</v>
      </c>
      <c r="BE50" s="54">
        <v>604</v>
      </c>
      <c r="BF50" s="1" t="s">
        <v>24</v>
      </c>
      <c r="BG50" s="1" t="s">
        <v>0</v>
      </c>
      <c r="BH50" s="25">
        <f t="shared" si="13"/>
        <v>28</v>
      </c>
      <c r="BI50" s="25">
        <f t="shared" si="14"/>
        <v>18</v>
      </c>
      <c r="BJ50" s="25">
        <f t="shared" si="15"/>
        <v>10</v>
      </c>
      <c r="BK50" s="25">
        <f t="shared" si="16"/>
        <v>16</v>
      </c>
      <c r="BL50" s="3">
        <v>45</v>
      </c>
      <c r="BM50" s="25">
        <f t="shared" si="17"/>
        <v>60445</v>
      </c>
      <c r="BN50" s="25">
        <f t="shared" si="18"/>
        <v>51348</v>
      </c>
      <c r="BO50" s="25">
        <f t="shared" si="19"/>
        <v>513</v>
      </c>
      <c r="BP50" s="25">
        <f t="shared" si="20"/>
        <v>48</v>
      </c>
      <c r="BR50" s="25" t="str" cm="1">
        <f t="array" ref="BR50">IF($BP50="","",IF(INDEX(BC$6:BC$105,$BP50,1)="","",INDEX(BC$6:BC$105,$BP50,1)))</f>
        <v/>
      </c>
      <c r="BS50" s="25" t="str" cm="1">
        <f t="array" ref="BS50">IF($BP50="","",IF(INDEX(BD$6:BD$105,$BP50,1)="","",INDEX(BD$6:BD$105,$BP50,1)))</f>
        <v/>
      </c>
      <c r="BT50" s="25" cm="1">
        <f t="array" ref="BT50">IF($BP50="","",IF(INDEX(BE$6:BE$105,$BP50,1)="","",INDEX(BE$6:BE$105,$BP50,1)))</f>
        <v>513</v>
      </c>
      <c r="BU50" s="25" t="str" cm="1">
        <f t="array" ref="BU50">IF($BP50="","",IF(INDEX(BF$6:BF$105,$BP50,1)="","",INDEX(BF$6:BF$105,$BP50,1)))</f>
        <v>René Kessels</v>
      </c>
      <c r="BV50" s="25" t="str" cm="1">
        <f t="array" ref="BV50">IF($BP50="","",IF(INDEX(BG$6:BG$105,$BP50,1)="","",INDEX(BG$6:BG$105,$BP50,1)))</f>
        <v/>
      </c>
      <c r="BW50" s="25" cm="1">
        <f t="array" ref="BW50">IF($BP50="","",IF(INDEX(BH$6:BH$105,$BP50,1)="","",INDEX(BH$6:BH$105,$BP50,1)))</f>
        <v>37</v>
      </c>
      <c r="BX50" s="25" cm="1">
        <f t="array" ref="BX50">IF($BP50="","",IF(INDEX(BI$6:BI$105,$BP50,1)="","",INDEX(BI$6:BI$105,$BP50,1)))</f>
        <v>15</v>
      </c>
      <c r="BY50" s="25" cm="1">
        <f t="array" ref="BY50">IF($BP50="","",IF(INDEX(BJ$6:BJ$105,$BP50,1)="","",INDEX(BJ$6:BJ$105,$BP50,1)))</f>
        <v>13</v>
      </c>
      <c r="BZ50" s="25" cm="1">
        <f t="array" ref="BZ50">IF($BP50="","",IF(INDEX(BK$6:BK$105,$BP50,1)="","",INDEX(BK$6:BK$105,$BP50,1)))</f>
        <v>21</v>
      </c>
      <c r="CB50" s="25" t="str">
        <f t="shared" si="21"/>
        <v>René Kessels</v>
      </c>
      <c r="CC50" s="25">
        <f t="shared" si="24"/>
        <v>3</v>
      </c>
      <c r="CD50" s="28">
        <f t="shared" si="24"/>
        <v>1.24</v>
      </c>
      <c r="CE50" s="25">
        <f t="shared" si="24"/>
        <v>4</v>
      </c>
      <c r="CF50" s="28">
        <f t="shared" si="24"/>
        <v>0.51</v>
      </c>
      <c r="CG50" s="25">
        <f t="shared" si="24"/>
        <v>0</v>
      </c>
      <c r="CH50" s="30" t="str">
        <f t="shared" si="24"/>
        <v/>
      </c>
      <c r="CI50" s="25">
        <f t="shared" si="24"/>
        <v>1</v>
      </c>
      <c r="CJ50" s="28">
        <f t="shared" si="24"/>
        <v>1</v>
      </c>
    </row>
    <row r="51" spans="1:88" x14ac:dyDescent="0.2">
      <c r="A51" s="19">
        <v>3905</v>
      </c>
      <c r="B51" s="19"/>
      <c r="C51" s="17">
        <v>7</v>
      </c>
      <c r="D51" s="20" t="s">
        <v>84</v>
      </c>
      <c r="E51" s="21">
        <v>1</v>
      </c>
      <c r="F51" s="22">
        <v>2.13</v>
      </c>
      <c r="G51" s="17">
        <v>3</v>
      </c>
      <c r="I51" s="22">
        <v>1.1000000000000001</v>
      </c>
      <c r="J51" s="17">
        <v>1</v>
      </c>
      <c r="L51" s="23">
        <v>0</v>
      </c>
      <c r="M51" s="17">
        <v>0</v>
      </c>
      <c r="O51" s="22">
        <v>1</v>
      </c>
      <c r="P51" s="17">
        <v>3</v>
      </c>
      <c r="R51" s="4"/>
      <c r="S51" s="4" t="s">
        <v>67</v>
      </c>
      <c r="T51" s="5">
        <v>52</v>
      </c>
      <c r="U51" s="5">
        <v>521</v>
      </c>
      <c r="V51" s="4" t="s">
        <v>25</v>
      </c>
      <c r="W51" s="5" t="s">
        <v>0</v>
      </c>
      <c r="X51" s="4">
        <v>142</v>
      </c>
      <c r="Y51" s="4">
        <v>50</v>
      </c>
      <c r="Z51" s="4">
        <v>21</v>
      </c>
      <c r="AA51" s="4">
        <v>80</v>
      </c>
      <c r="AB51" s="57"/>
      <c r="AD51" s="25">
        <f t="shared" si="4"/>
        <v>1</v>
      </c>
      <c r="AE51" s="25" t="str">
        <f t="shared" si="5"/>
        <v>Hans v.d. Hombergh</v>
      </c>
      <c r="AF51" s="25">
        <f t="shared" si="25"/>
        <v>19</v>
      </c>
      <c r="AG51" s="25">
        <f t="shared" si="25"/>
        <v>9</v>
      </c>
      <c r="AH51" s="25">
        <f t="shared" si="25"/>
        <v>15</v>
      </c>
      <c r="AI51" s="25">
        <f t="shared" si="25"/>
        <v>1</v>
      </c>
      <c r="AJ51" s="28">
        <f>IF(AF51=0,"",VLOOKUP($AE51,$D$6:$P150,AJ$1,FALSE))</f>
        <v>4.5999999999999996</v>
      </c>
      <c r="AK51" s="28">
        <f>IF(AG51=0,"",VLOOKUP($AE51,$D$6:$P150,AK$1,FALSE))</f>
        <v>1.65</v>
      </c>
      <c r="AL51" s="30">
        <f>IF(AH51=0,"",VLOOKUP($AE51,$D$6:$P150,AL$1,FALSE))</f>
        <v>0.45</v>
      </c>
      <c r="AM51" s="28">
        <f>IF(AI51=0,"",VLOOKUP($AE51,$D$6:$P150,AM$1,FALSE))</f>
        <v>1.47</v>
      </c>
      <c r="AO51" s="49" t="str">
        <f t="shared" si="6"/>
        <v/>
      </c>
      <c r="AQ51" s="50"/>
      <c r="AR51" s="50"/>
      <c r="AS51" s="53"/>
      <c r="AT51" s="26"/>
      <c r="AU51" s="28" t="str">
        <f t="shared" si="7"/>
        <v/>
      </c>
      <c r="AV51" s="28" t="str">
        <f t="shared" si="8"/>
        <v/>
      </c>
      <c r="AW51" s="30" t="str">
        <f t="shared" si="9"/>
        <v/>
      </c>
      <c r="AY51" s="28">
        <f t="shared" si="10"/>
        <v>4.5999999999999996</v>
      </c>
      <c r="AZ51" s="28">
        <f t="shared" si="11"/>
        <v>1.65</v>
      </c>
      <c r="BA51" s="55">
        <f t="shared" si="12"/>
        <v>0.45</v>
      </c>
      <c r="BC51" s="1" t="s">
        <v>66</v>
      </c>
      <c r="BD51" s="5">
        <v>51</v>
      </c>
      <c r="BE51" s="54">
        <v>511</v>
      </c>
      <c r="BF51" s="1" t="s">
        <v>25</v>
      </c>
      <c r="BG51" s="1" t="s">
        <v>0</v>
      </c>
      <c r="BH51" s="25">
        <f t="shared" si="13"/>
        <v>138</v>
      </c>
      <c r="BI51" s="25">
        <f t="shared" si="14"/>
        <v>50</v>
      </c>
      <c r="BJ51" s="25">
        <f t="shared" si="15"/>
        <v>23</v>
      </c>
      <c r="BK51" s="25">
        <f t="shared" si="16"/>
        <v>78</v>
      </c>
      <c r="BL51" s="3">
        <v>46</v>
      </c>
      <c r="BM51" s="25">
        <f t="shared" si="17"/>
        <v>51146</v>
      </c>
      <c r="BN51" s="25">
        <f t="shared" si="18"/>
        <v>51449</v>
      </c>
      <c r="BO51" s="25">
        <f t="shared" si="19"/>
        <v>514</v>
      </c>
      <c r="BP51" s="25">
        <f t="shared" si="20"/>
        <v>49</v>
      </c>
      <c r="BR51" s="25" t="str" cm="1">
        <f t="array" ref="BR51">IF($BP51="","",IF(INDEX(BC$6:BC$105,$BP51,1)="","",INDEX(BC$6:BC$105,$BP51,1)))</f>
        <v/>
      </c>
      <c r="BS51" s="25" t="str" cm="1">
        <f t="array" ref="BS51">IF($BP51="","",IF(INDEX(BD$6:BD$105,$BP51,1)="","",INDEX(BD$6:BD$105,$BP51,1)))</f>
        <v/>
      </c>
      <c r="BT51" s="25" cm="1">
        <f t="array" ref="BT51">IF($BP51="","",IF(INDEX(BE$6:BE$105,$BP51,1)="","",INDEX(BE$6:BE$105,$BP51,1)))</f>
        <v>514</v>
      </c>
      <c r="BU51" s="25" t="str" cm="1">
        <f t="array" ref="BU51">IF($BP51="","",IF(INDEX(BF$6:BF$105,$BP51,1)="","",INDEX(BF$6:BF$105,$BP51,1)))</f>
        <v>Hay in 't Zandt</v>
      </c>
      <c r="BV51" s="25" t="str" cm="1">
        <f t="array" ref="BV51">IF($BP51="","",IF(INDEX(BG$6:BG$105,$BP51,1)="","",INDEX(BG$6:BG$105,$BP51,1)))</f>
        <v/>
      </c>
      <c r="BW51" s="25" cm="1">
        <f t="array" ref="BW51">IF($BP51="","",IF(INDEX(BH$6:BH$105,$BP51,1)="","",INDEX(BH$6:BH$105,$BP51,1)))</f>
        <v>41</v>
      </c>
      <c r="BX51" s="25" cm="1">
        <f t="array" ref="BX51">IF($BP51="","",IF(INDEX(BI$6:BI$105,$BP51,1)="","",INDEX(BI$6:BI$105,$BP51,1)))</f>
        <v>24</v>
      </c>
      <c r="BY51" s="25" cm="1">
        <f t="array" ref="BY51">IF($BP51="","",IF(INDEX(BJ$6:BJ$105,$BP51,1)="","",INDEX(BJ$6:BJ$105,$BP51,1)))</f>
        <v>10</v>
      </c>
      <c r="BZ51" s="25" cm="1">
        <f t="array" ref="BZ51">IF($BP51="","",IF(INDEX(BK$6:BK$105,$BP51,1)="","",INDEX(BK$6:BK$105,$BP51,1)))</f>
        <v>23</v>
      </c>
      <c r="CB51" s="25" t="str">
        <f t="shared" si="21"/>
        <v>Hay in 't Zandt</v>
      </c>
      <c r="CC51" s="25">
        <f t="shared" si="24"/>
        <v>11</v>
      </c>
      <c r="CD51" s="28">
        <f t="shared" si="24"/>
        <v>1.37</v>
      </c>
      <c r="CE51" s="25">
        <f t="shared" si="24"/>
        <v>11</v>
      </c>
      <c r="CF51" s="28">
        <f t="shared" si="24"/>
        <v>0.8</v>
      </c>
      <c r="CG51" s="25">
        <f t="shared" si="24"/>
        <v>8</v>
      </c>
      <c r="CH51" s="30">
        <f t="shared" si="24"/>
        <v>0.20599999999999999</v>
      </c>
      <c r="CI51" s="25">
        <f t="shared" si="24"/>
        <v>6</v>
      </c>
      <c r="CJ51" s="28">
        <f t="shared" si="24"/>
        <v>0.69</v>
      </c>
    </row>
    <row r="52" spans="1:88" x14ac:dyDescent="0.2">
      <c r="A52" s="19">
        <v>4101</v>
      </c>
      <c r="B52" s="19"/>
      <c r="C52" s="17">
        <v>21</v>
      </c>
      <c r="D52" s="20" t="s">
        <v>85</v>
      </c>
      <c r="E52" s="21">
        <v>1</v>
      </c>
      <c r="F52" s="22">
        <v>1.46</v>
      </c>
      <c r="G52" s="17">
        <v>6</v>
      </c>
      <c r="I52" s="22">
        <v>0.94</v>
      </c>
      <c r="J52" s="17">
        <v>3</v>
      </c>
      <c r="L52" s="23">
        <v>0.29199999999999998</v>
      </c>
      <c r="M52" s="17">
        <v>6</v>
      </c>
      <c r="O52" s="22">
        <v>0.87</v>
      </c>
      <c r="P52" s="17">
        <v>6</v>
      </c>
      <c r="R52" s="4"/>
      <c r="S52" s="4" t="s">
        <v>0</v>
      </c>
      <c r="T52" s="5" t="s">
        <v>0</v>
      </c>
      <c r="U52" s="5">
        <v>522</v>
      </c>
      <c r="V52" s="4" t="s">
        <v>26</v>
      </c>
      <c r="W52" s="5" t="s">
        <v>82</v>
      </c>
      <c r="X52" s="4">
        <v>59</v>
      </c>
      <c r="Y52" s="4">
        <v>32</v>
      </c>
      <c r="Z52" s="4">
        <v>16</v>
      </c>
      <c r="AA52" s="4">
        <v>33</v>
      </c>
      <c r="AB52" s="57"/>
      <c r="AD52" s="25">
        <f t="shared" si="4"/>
        <v>1</v>
      </c>
      <c r="AE52" s="25" t="str">
        <f t="shared" si="5"/>
        <v>Jos v. Wijlick</v>
      </c>
      <c r="AF52" s="25">
        <f t="shared" si="25"/>
        <v>9</v>
      </c>
      <c r="AG52" s="25">
        <f t="shared" si="25"/>
        <v>12</v>
      </c>
      <c r="AH52" s="25">
        <f t="shared" si="25"/>
        <v>10</v>
      </c>
      <c r="AI52" s="25">
        <f t="shared" si="25"/>
        <v>8</v>
      </c>
      <c r="AJ52" s="28">
        <f>IF(AF52=0,"",VLOOKUP($AE52,$D$6:$P151,AJ$1,FALSE))</f>
        <v>1.97</v>
      </c>
      <c r="AK52" s="28">
        <f>IF(AG52=0,"",VLOOKUP($AE52,$D$6:$P151,AK$1,FALSE))</f>
        <v>1.07</v>
      </c>
      <c r="AL52" s="30">
        <f>IF(AH52=0,"",VLOOKUP($AE52,$D$6:$P151,AL$1,FALSE))</f>
        <v>0.34399999999999997</v>
      </c>
      <c r="AM52" s="28">
        <f>IF(AI52=0,"",VLOOKUP($AE52,$D$6:$P151,AM$1,FALSE))</f>
        <v>1</v>
      </c>
      <c r="AO52" s="49" t="str">
        <f t="shared" si="6"/>
        <v/>
      </c>
      <c r="AQ52" s="50"/>
      <c r="AR52" s="50"/>
      <c r="AS52" s="53"/>
      <c r="AT52" s="26"/>
      <c r="AU52" s="28" t="str">
        <f t="shared" si="7"/>
        <v/>
      </c>
      <c r="AV52" s="28" t="str">
        <f t="shared" si="8"/>
        <v/>
      </c>
      <c r="AW52" s="30" t="str">
        <f t="shared" si="9"/>
        <v/>
      </c>
      <c r="AY52" s="28">
        <f t="shared" si="10"/>
        <v>1.97</v>
      </c>
      <c r="AZ52" s="28">
        <f t="shared" si="11"/>
        <v>1.07</v>
      </c>
      <c r="BA52" s="55">
        <f t="shared" si="12"/>
        <v>0.34399999999999997</v>
      </c>
      <c r="BC52" s="1" t="s">
        <v>0</v>
      </c>
      <c r="BD52" s="5" t="s">
        <v>0</v>
      </c>
      <c r="BE52" s="54">
        <v>512</v>
      </c>
      <c r="BF52" s="1" t="s">
        <v>26</v>
      </c>
      <c r="BG52" s="1" t="s">
        <v>82</v>
      </c>
      <c r="BH52" s="25">
        <f t="shared" si="13"/>
        <v>59</v>
      </c>
      <c r="BI52" s="25">
        <f t="shared" si="14"/>
        <v>32</v>
      </c>
      <c r="BJ52" s="25">
        <f t="shared" si="15"/>
        <v>17</v>
      </c>
      <c r="BK52" s="25">
        <f t="shared" si="16"/>
        <v>33</v>
      </c>
      <c r="BL52" s="3">
        <v>47</v>
      </c>
      <c r="BM52" s="25">
        <f t="shared" si="17"/>
        <v>51247</v>
      </c>
      <c r="BN52" s="25">
        <f t="shared" si="18"/>
        <v>59150</v>
      </c>
      <c r="BO52" s="25">
        <f t="shared" si="19"/>
        <v>591</v>
      </c>
      <c r="BP52" s="25">
        <f t="shared" si="20"/>
        <v>50</v>
      </c>
      <c r="BR52" s="25" t="str" cm="1">
        <f t="array" ref="BR52">IF($BP52="","",IF(INDEX(BC$6:BC$105,$BP52,1)="","",INDEX(BC$6:BC$105,$BP52,1)))</f>
        <v>De Witte Berg R</v>
      </c>
      <c r="BS52" s="25" cm="1">
        <f t="array" ref="BS52">IF($BP52="","",IF(INDEX(BD$6:BD$105,$BP52,1)="","",INDEX(BD$6:BD$105,$BP52,1)))</f>
        <v>59</v>
      </c>
      <c r="BT52" s="25" cm="1">
        <f t="array" ref="BT52">IF($BP52="","",IF(INDEX(BE$6:BE$105,$BP52,1)="","",INDEX(BE$6:BE$105,$BP52,1)))</f>
        <v>591</v>
      </c>
      <c r="BU52" s="25" t="str" cm="1">
        <f t="array" ref="BU52">IF($BP52="","",IF(INDEX(BF$6:BF$105,$BP52,1)="","",INDEX(BF$6:BF$105,$BP52,1)))</f>
        <v>Frank Weijs</v>
      </c>
      <c r="BV52" s="25" t="str" cm="1">
        <f t="array" ref="BV52">IF($BP52="","",IF(INDEX(BG$6:BG$105,$BP52,1)="","",INDEX(BG$6:BG$105,$BP52,1)))</f>
        <v/>
      </c>
      <c r="BW52" s="25" cm="1">
        <f t="array" ref="BW52">IF($BP52="","",IF(INDEX(BH$6:BH$105,$BP52,1)="","",INDEX(BH$6:BH$105,$BP52,1)))</f>
        <v>43</v>
      </c>
      <c r="BX52" s="25" cm="1">
        <f t="array" ref="BX52">IF($BP52="","",IF(INDEX(BI$6:BI$105,$BP52,1)="","",INDEX(BI$6:BI$105,$BP52,1)))</f>
        <v>27</v>
      </c>
      <c r="BY52" s="25" cm="1">
        <f t="array" ref="BY52">IF($BP52="","",IF(INDEX(BJ$6:BJ$105,$BP52,1)="","",INDEX(BJ$6:BJ$105,$BP52,1)))</f>
        <v>14</v>
      </c>
      <c r="BZ52" s="25" cm="1">
        <f t="array" ref="BZ52">IF($BP52="","",IF(INDEX(BK$6:BK$105,$BP52,1)="","",INDEX(BK$6:BK$105,$BP52,1)))</f>
        <v>24</v>
      </c>
      <c r="CB52" s="25" t="str">
        <f t="shared" si="21"/>
        <v>Frank Weijs</v>
      </c>
      <c r="CC52" s="25">
        <f t="shared" si="24"/>
        <v>0</v>
      </c>
      <c r="CD52" s="28" t="str">
        <f t="shared" si="24"/>
        <v/>
      </c>
      <c r="CE52" s="25">
        <f t="shared" si="24"/>
        <v>0</v>
      </c>
      <c r="CF52" s="28" t="str">
        <f t="shared" si="24"/>
        <v/>
      </c>
      <c r="CG52" s="25">
        <f t="shared" si="24"/>
        <v>0</v>
      </c>
      <c r="CH52" s="30" t="str">
        <f t="shared" si="24"/>
        <v/>
      </c>
      <c r="CI52" s="25">
        <f t="shared" si="24"/>
        <v>0</v>
      </c>
      <c r="CJ52" s="28" t="str">
        <f t="shared" si="24"/>
        <v/>
      </c>
    </row>
    <row r="53" spans="1:88" x14ac:dyDescent="0.2">
      <c r="A53" s="19">
        <v>4102</v>
      </c>
      <c r="B53" s="19" t="s">
        <v>82</v>
      </c>
      <c r="C53" s="17">
        <v>22</v>
      </c>
      <c r="D53" s="20" t="s">
        <v>86</v>
      </c>
      <c r="E53" s="21">
        <v>1</v>
      </c>
      <c r="F53" s="22">
        <v>1.9</v>
      </c>
      <c r="G53" s="17">
        <v>6</v>
      </c>
      <c r="I53" s="22">
        <v>1.19</v>
      </c>
      <c r="J53" s="17">
        <v>7</v>
      </c>
      <c r="L53" s="23">
        <v>0.34</v>
      </c>
      <c r="M53" s="17">
        <v>4</v>
      </c>
      <c r="O53" s="22">
        <v>0.81</v>
      </c>
      <c r="P53" s="17">
        <v>5</v>
      </c>
      <c r="R53" s="4"/>
      <c r="S53" s="4" t="s">
        <v>0</v>
      </c>
      <c r="T53" s="5" t="s">
        <v>0</v>
      </c>
      <c r="U53" s="5">
        <v>523</v>
      </c>
      <c r="V53" s="4" t="s">
        <v>27</v>
      </c>
      <c r="W53" s="5" t="s">
        <v>0</v>
      </c>
      <c r="X53" s="4">
        <v>37</v>
      </c>
      <c r="Y53" s="4">
        <v>12</v>
      </c>
      <c r="Z53" s="4">
        <v>13</v>
      </c>
      <c r="AA53" s="4">
        <v>21</v>
      </c>
      <c r="AB53" s="57"/>
      <c r="AD53" s="25">
        <f t="shared" si="4"/>
        <v>1</v>
      </c>
      <c r="AE53" s="25" t="str">
        <f t="shared" si="5"/>
        <v>René Kessels</v>
      </c>
      <c r="AF53" s="25">
        <f t="shared" si="25"/>
        <v>3</v>
      </c>
      <c r="AG53" s="25">
        <f t="shared" si="25"/>
        <v>4</v>
      </c>
      <c r="AH53" s="25">
        <f t="shared" si="25"/>
        <v>0</v>
      </c>
      <c r="AI53" s="25">
        <f t="shared" si="25"/>
        <v>1</v>
      </c>
      <c r="AJ53" s="28">
        <f>IF(AF53=0,"",VLOOKUP($AE53,$D$6:$P152,AJ$1,FALSE))</f>
        <v>1.24</v>
      </c>
      <c r="AK53" s="28">
        <f>IF(AG53=0,"",VLOOKUP($AE53,$D$6:$P152,AK$1,FALSE))</f>
        <v>0.51</v>
      </c>
      <c r="AL53" s="30" t="str">
        <f>IF(AH53=0,"",VLOOKUP($AE53,$D$6:$P152,AL$1,FALSE))</f>
        <v/>
      </c>
      <c r="AM53" s="28">
        <f>IF(AI53=0,"",VLOOKUP($AE53,$D$6:$P152,AM$1,FALSE))</f>
        <v>1</v>
      </c>
      <c r="AO53" s="49" t="str">
        <f t="shared" si="6"/>
        <v/>
      </c>
      <c r="AQ53" s="50">
        <v>1.33</v>
      </c>
      <c r="AR53" s="50"/>
      <c r="AS53" s="53"/>
      <c r="AT53" s="26"/>
      <c r="AU53" s="28">
        <f t="shared" si="7"/>
        <v>1.33</v>
      </c>
      <c r="AV53" s="28">
        <f t="shared" si="8"/>
        <v>0.87</v>
      </c>
      <c r="AW53" s="30">
        <f t="shared" si="9"/>
        <v>0.26</v>
      </c>
      <c r="AY53" s="28">
        <f t="shared" si="10"/>
        <v>1.24</v>
      </c>
      <c r="AZ53" s="28">
        <f t="shared" si="11"/>
        <v>0.51</v>
      </c>
      <c r="BA53" s="55">
        <f t="shared" si="12"/>
        <v>0.26</v>
      </c>
      <c r="BC53" s="1" t="s">
        <v>0</v>
      </c>
      <c r="BD53" s="5" t="s">
        <v>0</v>
      </c>
      <c r="BE53" s="54">
        <v>513</v>
      </c>
      <c r="BF53" s="1" t="s">
        <v>27</v>
      </c>
      <c r="BG53" s="1" t="s">
        <v>0</v>
      </c>
      <c r="BH53" s="25">
        <f t="shared" si="13"/>
        <v>37</v>
      </c>
      <c r="BI53" s="25">
        <f t="shared" si="14"/>
        <v>15</v>
      </c>
      <c r="BJ53" s="25">
        <f t="shared" si="15"/>
        <v>13</v>
      </c>
      <c r="BK53" s="25">
        <f t="shared" si="16"/>
        <v>21</v>
      </c>
      <c r="BL53" s="3">
        <v>48</v>
      </c>
      <c r="BM53" s="25">
        <f t="shared" si="17"/>
        <v>51348</v>
      </c>
      <c r="BN53" s="25">
        <f t="shared" si="18"/>
        <v>59251</v>
      </c>
      <c r="BO53" s="25">
        <f t="shared" si="19"/>
        <v>592</v>
      </c>
      <c r="BP53" s="25">
        <f t="shared" si="20"/>
        <v>51</v>
      </c>
      <c r="BR53" s="25" t="str" cm="1">
        <f t="array" ref="BR53">IF($BP53="","",IF(INDEX(BC$6:BC$105,$BP53,1)="","",INDEX(BC$6:BC$105,$BP53,1)))</f>
        <v/>
      </c>
      <c r="BS53" s="25" t="str" cm="1">
        <f t="array" ref="BS53">IF($BP53="","",IF(INDEX(BD$6:BD$105,$BP53,1)="","",INDEX(BD$6:BD$105,$BP53,1)))</f>
        <v/>
      </c>
      <c r="BT53" s="25" cm="1">
        <f t="array" ref="BT53">IF($BP53="","",IF(INDEX(BE$6:BE$105,$BP53,1)="","",INDEX(BE$6:BE$105,$BP53,1)))</f>
        <v>592</v>
      </c>
      <c r="BU53" s="25" t="str" cm="1">
        <f t="array" ref="BU53">IF($BP53="","",IF(INDEX(BF$6:BF$105,$BP53,1)="","",INDEX(BF$6:BF$105,$BP53,1)))</f>
        <v>Piet Janssen</v>
      </c>
      <c r="BV53" s="25" t="str" cm="1">
        <f t="array" ref="BV53">IF($BP53="","",IF(INDEX(BG$6:BG$105,$BP53,1)="","",INDEX(BG$6:BG$105,$BP53,1)))</f>
        <v/>
      </c>
      <c r="BW53" s="25" cm="1">
        <f t="array" ref="BW53">IF($BP53="","",IF(INDEX(BH$6:BH$105,$BP53,1)="","",INDEX(BH$6:BH$105,$BP53,1)))</f>
        <v>32</v>
      </c>
      <c r="BX53" s="25" cm="1">
        <f t="array" ref="BX53">IF($BP53="","",IF(INDEX(BI$6:BI$105,$BP53,1)="","",INDEX(BI$6:BI$105,$BP53,1)))</f>
        <v>23</v>
      </c>
      <c r="BY53" s="25" cm="1">
        <f t="array" ref="BY53">IF($BP53="","",IF(INDEX(BJ$6:BJ$105,$BP53,1)="","",INDEX(BJ$6:BJ$105,$BP53,1)))</f>
        <v>11</v>
      </c>
      <c r="BZ53" s="25" cm="1">
        <f t="array" ref="BZ53">IF($BP53="","",IF(INDEX(BK$6:BK$105,$BP53,1)="","",INDEX(BK$6:BK$105,$BP53,1)))</f>
        <v>18</v>
      </c>
      <c r="CB53" s="25" t="str">
        <f t="shared" si="21"/>
        <v>Piet Janssen</v>
      </c>
      <c r="CC53" s="25">
        <f t="shared" si="24"/>
        <v>0</v>
      </c>
      <c r="CD53" s="28" t="str">
        <f t="shared" si="24"/>
        <v/>
      </c>
      <c r="CE53" s="25">
        <f t="shared" si="24"/>
        <v>0</v>
      </c>
      <c r="CF53" s="28" t="str">
        <f t="shared" si="24"/>
        <v/>
      </c>
      <c r="CG53" s="25">
        <f t="shared" si="24"/>
        <v>0</v>
      </c>
      <c r="CH53" s="30" t="str">
        <f t="shared" si="24"/>
        <v/>
      </c>
      <c r="CI53" s="25">
        <f t="shared" si="24"/>
        <v>0</v>
      </c>
      <c r="CJ53" s="28" t="str">
        <f t="shared" si="24"/>
        <v/>
      </c>
    </row>
    <row r="54" spans="1:88" x14ac:dyDescent="0.2">
      <c r="A54" s="19">
        <v>4103</v>
      </c>
      <c r="B54" s="19"/>
      <c r="C54" s="17">
        <v>24</v>
      </c>
      <c r="D54" s="20" t="s">
        <v>87</v>
      </c>
      <c r="E54" s="21">
        <v>1</v>
      </c>
      <c r="F54" s="22">
        <v>1.52</v>
      </c>
      <c r="G54" s="17">
        <v>7</v>
      </c>
      <c r="I54" s="22">
        <v>0.9</v>
      </c>
      <c r="J54" s="17">
        <v>6</v>
      </c>
      <c r="L54" s="23">
        <v>0.32300000000000001</v>
      </c>
      <c r="M54" s="17">
        <v>2</v>
      </c>
      <c r="O54" s="22">
        <v>0.86</v>
      </c>
      <c r="P54" s="17">
        <v>9</v>
      </c>
      <c r="R54" s="4"/>
      <c r="S54" s="4" t="s">
        <v>0</v>
      </c>
      <c r="T54" s="5" t="s">
        <v>0</v>
      </c>
      <c r="U54" s="5">
        <v>524</v>
      </c>
      <c r="V54" s="4" t="s">
        <v>28</v>
      </c>
      <c r="W54" s="5" t="s">
        <v>0</v>
      </c>
      <c r="X54" s="4">
        <v>41</v>
      </c>
      <c r="Y54" s="4">
        <v>26</v>
      </c>
      <c r="Z54" s="4">
        <v>11</v>
      </c>
      <c r="AA54" s="4">
        <v>23</v>
      </c>
      <c r="AB54" s="57"/>
      <c r="AD54" s="25">
        <f t="shared" si="4"/>
        <v>1</v>
      </c>
      <c r="AE54" s="25" t="str">
        <f t="shared" si="5"/>
        <v>Hay in 't Zandt</v>
      </c>
      <c r="AF54" s="25">
        <f t="shared" si="25"/>
        <v>11</v>
      </c>
      <c r="AG54" s="25">
        <f t="shared" si="25"/>
        <v>11</v>
      </c>
      <c r="AH54" s="25">
        <f t="shared" si="25"/>
        <v>8</v>
      </c>
      <c r="AI54" s="25">
        <f t="shared" si="25"/>
        <v>6</v>
      </c>
      <c r="AJ54" s="28">
        <f>IF(AF54=0,"",VLOOKUP($AE54,$D$6:$P153,AJ$1,FALSE))</f>
        <v>1.37</v>
      </c>
      <c r="AK54" s="28">
        <f>IF(AG54=0,"",VLOOKUP($AE54,$D$6:$P153,AK$1,FALSE))</f>
        <v>0.8</v>
      </c>
      <c r="AL54" s="30">
        <f>IF(AH54=0,"",VLOOKUP($AE54,$D$6:$P153,AL$1,FALSE))</f>
        <v>0.20599999999999999</v>
      </c>
      <c r="AM54" s="28">
        <f>IF(AI54=0,"",VLOOKUP($AE54,$D$6:$P153,AM$1,FALSE))</f>
        <v>0.69</v>
      </c>
      <c r="AO54" s="49" t="str">
        <f t="shared" si="6"/>
        <v/>
      </c>
      <c r="AQ54" s="50"/>
      <c r="AR54" s="50"/>
      <c r="AS54" s="53"/>
      <c r="AT54" s="26"/>
      <c r="AU54" s="28" t="str">
        <f t="shared" si="7"/>
        <v/>
      </c>
      <c r="AV54" s="28" t="str">
        <f t="shared" si="8"/>
        <v/>
      </c>
      <c r="AW54" s="30" t="str">
        <f t="shared" si="9"/>
        <v/>
      </c>
      <c r="AY54" s="28">
        <f t="shared" si="10"/>
        <v>1.37</v>
      </c>
      <c r="AZ54" s="28">
        <f t="shared" si="11"/>
        <v>0.8</v>
      </c>
      <c r="BA54" s="55">
        <f t="shared" si="12"/>
        <v>0.20599999999999999</v>
      </c>
      <c r="BC54" s="1" t="s">
        <v>0</v>
      </c>
      <c r="BD54" s="5" t="s">
        <v>0</v>
      </c>
      <c r="BE54" s="54">
        <v>514</v>
      </c>
      <c r="BF54" s="1" t="s">
        <v>28</v>
      </c>
      <c r="BG54" s="1" t="s">
        <v>0</v>
      </c>
      <c r="BH54" s="25">
        <f t="shared" si="13"/>
        <v>41</v>
      </c>
      <c r="BI54" s="25">
        <f t="shared" si="14"/>
        <v>24</v>
      </c>
      <c r="BJ54" s="25">
        <f t="shared" si="15"/>
        <v>10</v>
      </c>
      <c r="BK54" s="25">
        <f t="shared" si="16"/>
        <v>23</v>
      </c>
      <c r="BL54" s="3">
        <v>49</v>
      </c>
      <c r="BM54" s="25">
        <f t="shared" si="17"/>
        <v>51449</v>
      </c>
      <c r="BN54" s="25">
        <f t="shared" si="18"/>
        <v>59352</v>
      </c>
      <c r="BO54" s="25">
        <f t="shared" si="19"/>
        <v>593</v>
      </c>
      <c r="BP54" s="25">
        <f t="shared" si="20"/>
        <v>52</v>
      </c>
      <c r="BR54" s="25" t="str" cm="1">
        <f t="array" ref="BR54">IF($BP54="","",IF(INDEX(BC$6:BC$105,$BP54,1)="","",INDEX(BC$6:BC$105,$BP54,1)))</f>
        <v/>
      </c>
      <c r="BS54" s="25" t="str" cm="1">
        <f t="array" ref="BS54">IF($BP54="","",IF(INDEX(BD$6:BD$105,$BP54,1)="","",INDEX(BD$6:BD$105,$BP54,1)))</f>
        <v/>
      </c>
      <c r="BT54" s="25" cm="1">
        <f t="array" ref="BT54">IF($BP54="","",IF(INDEX(BE$6:BE$105,$BP54,1)="","",INDEX(BE$6:BE$105,$BP54,1)))</f>
        <v>593</v>
      </c>
      <c r="BU54" s="25" t="str" cm="1">
        <f t="array" ref="BU54">IF($BP54="","",IF(INDEX(BF$6:BF$105,$BP54,1)="","",INDEX(BF$6:BF$105,$BP54,1)))</f>
        <v>Peter Peters</v>
      </c>
      <c r="BV54" s="25" t="str" cm="1">
        <f t="array" ref="BV54">IF($BP54="","",IF(INDEX(BG$6:BG$105,$BP54,1)="","",INDEX(BG$6:BG$105,$BP54,1)))</f>
        <v/>
      </c>
      <c r="BW54" s="25" cm="1">
        <f t="array" ref="BW54">IF($BP54="","",IF(INDEX(BH$6:BH$105,$BP54,1)="","",INDEX(BH$6:BH$105,$BP54,1)))</f>
        <v>24</v>
      </c>
      <c r="BX54" s="25" cm="1">
        <f t="array" ref="BX54">IF($BP54="","",IF(INDEX(BI$6:BI$105,$BP54,1)="","",INDEX(BI$6:BI$105,$BP54,1)))</f>
        <v>20</v>
      </c>
      <c r="BY54" s="25" cm="1">
        <f t="array" ref="BY54">IF($BP54="","",IF(INDEX(BJ$6:BJ$105,$BP54,1)="","",INDEX(BJ$6:BJ$105,$BP54,1)))</f>
        <v>10</v>
      </c>
      <c r="BZ54" s="25" cm="1">
        <f t="array" ref="BZ54">IF($BP54="","",IF(INDEX(BK$6:BK$105,$BP54,1)="","",INDEX(BK$6:BK$105,$BP54,1)))</f>
        <v>13</v>
      </c>
      <c r="CB54" s="25" t="str">
        <f t="shared" si="21"/>
        <v>Peter Peters</v>
      </c>
      <c r="CC54" s="25">
        <f t="shared" si="24"/>
        <v>5</v>
      </c>
      <c r="CD54" s="28">
        <f t="shared" si="24"/>
        <v>0.79</v>
      </c>
      <c r="CE54" s="25">
        <f t="shared" si="24"/>
        <v>0</v>
      </c>
      <c r="CF54" s="28" t="str">
        <f t="shared" si="24"/>
        <v/>
      </c>
      <c r="CG54" s="25">
        <f t="shared" si="24"/>
        <v>0</v>
      </c>
      <c r="CH54" s="30" t="str">
        <f t="shared" si="24"/>
        <v/>
      </c>
      <c r="CI54" s="25">
        <f t="shared" si="24"/>
        <v>0</v>
      </c>
      <c r="CJ54" s="28" t="str">
        <f t="shared" si="24"/>
        <v/>
      </c>
    </row>
    <row r="55" spans="1:88" x14ac:dyDescent="0.2">
      <c r="A55" s="19">
        <v>4104</v>
      </c>
      <c r="B55" s="19"/>
      <c r="C55" s="17">
        <v>14</v>
      </c>
      <c r="D55" s="20" t="s">
        <v>52</v>
      </c>
      <c r="E55" s="21">
        <v>1</v>
      </c>
      <c r="F55" s="22">
        <v>0.99</v>
      </c>
      <c r="G55" s="17">
        <v>3</v>
      </c>
      <c r="I55" s="22">
        <v>0.56000000000000005</v>
      </c>
      <c r="J55" s="17">
        <v>5</v>
      </c>
      <c r="L55" s="23">
        <v>0.317</v>
      </c>
      <c r="M55" s="17">
        <v>4</v>
      </c>
      <c r="O55" s="22">
        <v>0.88</v>
      </c>
      <c r="P55" s="17">
        <v>2</v>
      </c>
      <c r="R55" s="4"/>
      <c r="S55" s="4" t="s">
        <v>71</v>
      </c>
      <c r="T55" s="5">
        <v>59</v>
      </c>
      <c r="U55" s="5">
        <v>591</v>
      </c>
      <c r="V55" s="4" t="s">
        <v>35</v>
      </c>
      <c r="W55" s="5" t="s">
        <v>0</v>
      </c>
      <c r="X55" s="4">
        <v>49</v>
      </c>
      <c r="Y55" s="4">
        <v>30</v>
      </c>
      <c r="Z55" s="4">
        <v>15</v>
      </c>
      <c r="AA55" s="4">
        <v>28</v>
      </c>
      <c r="AB55" s="57"/>
      <c r="AD55" s="25">
        <f t="shared" si="4"/>
        <v>1</v>
      </c>
      <c r="AE55" s="25" t="str">
        <f t="shared" si="5"/>
        <v>Frank Weijs</v>
      </c>
      <c r="AF55" s="25">
        <f t="shared" si="25"/>
        <v>0</v>
      </c>
      <c r="AG55" s="25">
        <f t="shared" si="25"/>
        <v>0</v>
      </c>
      <c r="AH55" s="25">
        <f t="shared" si="25"/>
        <v>0</v>
      </c>
      <c r="AI55" s="25">
        <f t="shared" si="25"/>
        <v>0</v>
      </c>
      <c r="AJ55" s="28" t="str">
        <f>IF(AF55=0,"",VLOOKUP($AE55,$D$6:$P154,AJ$1,FALSE))</f>
        <v/>
      </c>
      <c r="AK55" s="28" t="str">
        <f>IF(AG55=0,"",VLOOKUP($AE55,$D$6:$P154,AK$1,FALSE))</f>
        <v/>
      </c>
      <c r="AL55" s="30" t="str">
        <f>IF(AH55=0,"",VLOOKUP($AE55,$D$6:$P154,AL$1,FALSE))</f>
        <v/>
      </c>
      <c r="AM55" s="28" t="str">
        <f>IF(AI55=0,"",VLOOKUP($AE55,$D$6:$P154,AM$1,FALSE))</f>
        <v/>
      </c>
      <c r="AO55" s="49" t="str">
        <f t="shared" si="6"/>
        <v/>
      </c>
      <c r="AQ55" s="50">
        <v>1.44</v>
      </c>
      <c r="AR55" s="50"/>
      <c r="AS55" s="53"/>
      <c r="AT55" s="26"/>
      <c r="AU55" s="28">
        <f t="shared" si="7"/>
        <v>1.44</v>
      </c>
      <c r="AV55" s="28">
        <f t="shared" si="8"/>
        <v>0.91</v>
      </c>
      <c r="AW55" s="30">
        <f t="shared" si="9"/>
        <v>0.27300000000000002</v>
      </c>
      <c r="AY55" s="28">
        <f t="shared" si="10"/>
        <v>1.44</v>
      </c>
      <c r="AZ55" s="28">
        <f t="shared" si="11"/>
        <v>0.91</v>
      </c>
      <c r="BA55" s="55">
        <f t="shared" si="12"/>
        <v>0.27300000000000002</v>
      </c>
      <c r="BC55" s="1" t="s">
        <v>71</v>
      </c>
      <c r="BD55" s="5">
        <v>59</v>
      </c>
      <c r="BE55" s="54">
        <v>591</v>
      </c>
      <c r="BF55" s="1" t="s">
        <v>35</v>
      </c>
      <c r="BG55" s="1" t="s">
        <v>0</v>
      </c>
      <c r="BH55" s="25">
        <f t="shared" si="13"/>
        <v>43</v>
      </c>
      <c r="BI55" s="25">
        <f t="shared" si="14"/>
        <v>27</v>
      </c>
      <c r="BJ55" s="25">
        <f t="shared" si="15"/>
        <v>14</v>
      </c>
      <c r="BK55" s="25">
        <f t="shared" si="16"/>
        <v>24</v>
      </c>
      <c r="BL55" s="3">
        <v>50</v>
      </c>
      <c r="BM55" s="25">
        <f t="shared" si="17"/>
        <v>59150</v>
      </c>
      <c r="BN55" s="25">
        <f t="shared" si="18"/>
        <v>59453</v>
      </c>
      <c r="BO55" s="25">
        <f t="shared" si="19"/>
        <v>594</v>
      </c>
      <c r="BP55" s="25">
        <f t="shared" si="20"/>
        <v>53</v>
      </c>
      <c r="BR55" s="25" t="str" cm="1">
        <f t="array" ref="BR55">IF($BP55="","",IF(INDEX(BC$6:BC$105,$BP55,1)="","",INDEX(BC$6:BC$105,$BP55,1)))</f>
        <v/>
      </c>
      <c r="BS55" s="25" t="str" cm="1">
        <f t="array" ref="BS55">IF($BP55="","",IF(INDEX(BD$6:BD$105,$BP55,1)="","",INDEX(BD$6:BD$105,$BP55,1)))</f>
        <v/>
      </c>
      <c r="BT55" s="25" cm="1">
        <f t="array" ref="BT55">IF($BP55="","",IF(INDEX(BE$6:BE$105,$BP55,1)="","",INDEX(BE$6:BE$105,$BP55,1)))</f>
        <v>594</v>
      </c>
      <c r="BU55" s="25" t="str" cm="1">
        <f t="array" ref="BU55">IF($BP55="","",IF(INDEX(BF$6:BF$105,$BP55,1)="","",INDEX(BF$6:BF$105,$BP55,1)))</f>
        <v>Ron Driessen</v>
      </c>
      <c r="BV55" s="25" t="str" cm="1">
        <f t="array" ref="BV55">IF($BP55="","",IF(INDEX(BG$6:BG$105,$BP55,1)="","",INDEX(BG$6:BG$105,$BP55,1)))</f>
        <v/>
      </c>
      <c r="BW55" s="25" cm="1">
        <f t="array" ref="BW55">IF($BP55="","",IF(INDEX(BH$6:BH$105,$BP55,1)="","",INDEX(BH$6:BH$105,$BP55,1)))</f>
        <v>26</v>
      </c>
      <c r="BX55" s="25" cm="1">
        <f t="array" ref="BX55">IF($BP55="","",IF(INDEX(BI$6:BI$105,$BP55,1)="","",INDEX(BI$6:BI$105,$BP55,1)))</f>
        <v>14</v>
      </c>
      <c r="BY55" s="25" cm="1">
        <f t="array" ref="BY55">IF($BP55="","",IF(INDEX(BJ$6:BJ$105,$BP55,1)="","",INDEX(BJ$6:BJ$105,$BP55,1)))</f>
        <v>11</v>
      </c>
      <c r="BZ55" s="25" cm="1">
        <f t="array" ref="BZ55">IF($BP55="","",IF(INDEX(BK$6:BK$105,$BP55,1)="","",INDEX(BK$6:BK$105,$BP55,1)))</f>
        <v>15</v>
      </c>
      <c r="CB55" s="25" t="str">
        <f t="shared" si="21"/>
        <v>Ron Driessen</v>
      </c>
      <c r="CC55" s="25">
        <f t="shared" si="24"/>
        <v>1</v>
      </c>
      <c r="CD55" s="28">
        <f t="shared" si="24"/>
        <v>0.88</v>
      </c>
      <c r="CE55" s="25">
        <f t="shared" si="24"/>
        <v>1</v>
      </c>
      <c r="CF55" s="28">
        <f t="shared" si="24"/>
        <v>0.47</v>
      </c>
      <c r="CG55" s="25">
        <f t="shared" si="24"/>
        <v>0</v>
      </c>
      <c r="CH55" s="30" t="str">
        <f t="shared" si="24"/>
        <v/>
      </c>
      <c r="CI55" s="25">
        <f t="shared" si="24"/>
        <v>1</v>
      </c>
      <c r="CJ55" s="28">
        <f t="shared" si="24"/>
        <v>0.67</v>
      </c>
    </row>
    <row r="56" spans="1:88" x14ac:dyDescent="0.2">
      <c r="A56" s="19">
        <v>4902</v>
      </c>
      <c r="B56" s="19"/>
      <c r="C56" s="17">
        <v>0</v>
      </c>
      <c r="D56" s="20" t="s">
        <v>54</v>
      </c>
      <c r="E56" s="21">
        <v>1</v>
      </c>
      <c r="F56" s="22">
        <v>0</v>
      </c>
      <c r="G56" s="17">
        <v>0</v>
      </c>
      <c r="I56" s="22">
        <v>0</v>
      </c>
      <c r="J56" s="17">
        <v>0</v>
      </c>
      <c r="L56" s="23">
        <v>0</v>
      </c>
      <c r="M56" s="17">
        <v>0</v>
      </c>
      <c r="O56" s="22">
        <v>0</v>
      </c>
      <c r="P56" s="17">
        <v>0</v>
      </c>
      <c r="R56" s="4"/>
      <c r="S56" s="4" t="s">
        <v>0</v>
      </c>
      <c r="T56" s="5" t="s">
        <v>0</v>
      </c>
      <c r="U56" s="5">
        <v>592</v>
      </c>
      <c r="V56" s="4" t="s">
        <v>32</v>
      </c>
      <c r="W56" s="5" t="s">
        <v>0</v>
      </c>
      <c r="X56" s="4">
        <v>32</v>
      </c>
      <c r="Y56" s="4">
        <v>23</v>
      </c>
      <c r="Z56" s="4">
        <v>11</v>
      </c>
      <c r="AA56" s="4">
        <v>18</v>
      </c>
      <c r="AB56" s="57"/>
      <c r="AD56" s="25">
        <f t="shared" si="4"/>
        <v>1</v>
      </c>
      <c r="AE56" s="25" t="str">
        <f t="shared" si="5"/>
        <v>Piet Janssen</v>
      </c>
      <c r="AF56" s="25">
        <f t="shared" si="25"/>
        <v>0</v>
      </c>
      <c r="AG56" s="25">
        <f t="shared" si="25"/>
        <v>0</v>
      </c>
      <c r="AH56" s="25">
        <f t="shared" si="25"/>
        <v>0</v>
      </c>
      <c r="AI56" s="25">
        <f t="shared" si="25"/>
        <v>0</v>
      </c>
      <c r="AJ56" s="28" t="str">
        <f>IF(AF56=0,"",VLOOKUP($AE56,$D$6:$P155,AJ$1,FALSE))</f>
        <v/>
      </c>
      <c r="AK56" s="28" t="str">
        <f>IF(AG56=0,"",VLOOKUP($AE56,$D$6:$P155,AK$1,FALSE))</f>
        <v/>
      </c>
      <c r="AL56" s="30" t="str">
        <f>IF(AH56=0,"",VLOOKUP($AE56,$D$6:$P155,AL$1,FALSE))</f>
        <v/>
      </c>
      <c r="AM56" s="28" t="str">
        <f>IF(AI56=0,"",VLOOKUP($AE56,$D$6:$P155,AM$1,FALSE))</f>
        <v/>
      </c>
      <c r="AO56" s="49" t="str">
        <f t="shared" si="6"/>
        <v/>
      </c>
      <c r="AQ56" s="50">
        <v>1.05</v>
      </c>
      <c r="AR56" s="50"/>
      <c r="AS56" s="53"/>
      <c r="AT56" s="26"/>
      <c r="AU56" s="28">
        <f t="shared" si="7"/>
        <v>1.05</v>
      </c>
      <c r="AV56" s="28">
        <f t="shared" si="8"/>
        <v>0.75</v>
      </c>
      <c r="AW56" s="30">
        <f t="shared" si="9"/>
        <v>0.22600000000000001</v>
      </c>
      <c r="AY56" s="28">
        <f t="shared" si="10"/>
        <v>1.05</v>
      </c>
      <c r="AZ56" s="28">
        <f t="shared" si="11"/>
        <v>0.75</v>
      </c>
      <c r="BA56" s="55">
        <f t="shared" si="12"/>
        <v>0.22600000000000001</v>
      </c>
      <c r="BC56" s="1" t="s">
        <v>0</v>
      </c>
      <c r="BD56" s="5" t="s">
        <v>0</v>
      </c>
      <c r="BE56" s="54">
        <v>592</v>
      </c>
      <c r="BF56" s="1" t="s">
        <v>32</v>
      </c>
      <c r="BG56" s="1" t="s">
        <v>0</v>
      </c>
      <c r="BH56" s="25">
        <f t="shared" si="13"/>
        <v>32</v>
      </c>
      <c r="BI56" s="25">
        <f t="shared" si="14"/>
        <v>23</v>
      </c>
      <c r="BJ56" s="25">
        <f t="shared" si="15"/>
        <v>11</v>
      </c>
      <c r="BK56" s="25">
        <f t="shared" si="16"/>
        <v>18</v>
      </c>
      <c r="BL56" s="3">
        <v>51</v>
      </c>
      <c r="BM56" s="25">
        <f t="shared" si="17"/>
        <v>59251</v>
      </c>
      <c r="BN56" s="25">
        <f t="shared" si="18"/>
        <v>59554</v>
      </c>
      <c r="BO56" s="25">
        <f t="shared" si="19"/>
        <v>595</v>
      </c>
      <c r="BP56" s="25">
        <f t="shared" si="20"/>
        <v>54</v>
      </c>
      <c r="BR56" s="25" t="str" cm="1">
        <f t="array" ref="BR56">IF($BP56="","",IF(INDEX(BC$6:BC$105,$BP56,1)="","",INDEX(BC$6:BC$105,$BP56,1)))</f>
        <v/>
      </c>
      <c r="BS56" s="25" t="str" cm="1">
        <f t="array" ref="BS56">IF($BP56="","",IF(INDEX(BD$6:BD$105,$BP56,1)="","",INDEX(BD$6:BD$105,$BP56,1)))</f>
        <v/>
      </c>
      <c r="BT56" s="25" cm="1">
        <f t="array" ref="BT56">IF($BP56="","",IF(INDEX(BE$6:BE$105,$BP56,1)="","",INDEX(BE$6:BE$105,$BP56,1)))</f>
        <v>595</v>
      </c>
      <c r="BU56" s="25" t="str" cm="1">
        <f t="array" ref="BU56">IF($BP56="","",IF(INDEX(BF$6:BF$105,$BP56,1)="","",INDEX(BF$6:BF$105,$BP56,1)))</f>
        <v>Ron Heijnen</v>
      </c>
      <c r="BV56" s="25" t="str" cm="1">
        <f t="array" ref="BV56">IF($BP56="","",IF(INDEX(BG$6:BG$105,$BP56,1)="","",INDEX(BG$6:BG$105,$BP56,1)))</f>
        <v/>
      </c>
      <c r="BW56" s="25" cm="1">
        <f t="array" ref="BW56">IF($BP56="","",IF(INDEX(BH$6:BH$105,$BP56,1)="","",INDEX(BH$6:BH$105,$BP56,1)))</f>
        <v>28</v>
      </c>
      <c r="BX56" s="25" cm="1">
        <f t="array" ref="BX56">IF($BP56="","",IF(INDEX(BI$6:BI$105,$BP56,1)="","",INDEX(BI$6:BI$105,$BP56,1)))</f>
        <v>19</v>
      </c>
      <c r="BY56" s="25" cm="1">
        <f t="array" ref="BY56">IF($BP56="","",IF(INDEX(BJ$6:BJ$105,$BP56,1)="","",INDEX(BJ$6:BJ$105,$BP56,1)))</f>
        <v>7</v>
      </c>
      <c r="BZ56" s="25" cm="1">
        <f t="array" ref="BZ56">IF($BP56="","",IF(INDEX(BK$6:BK$105,$BP56,1)="","",INDEX(BK$6:BK$105,$BP56,1)))</f>
        <v>16</v>
      </c>
      <c r="CB56" s="25" t="str">
        <f t="shared" si="21"/>
        <v>Ron Heijnen</v>
      </c>
      <c r="CC56" s="25">
        <f t="shared" si="24"/>
        <v>13</v>
      </c>
      <c r="CD56" s="28">
        <f t="shared" si="24"/>
        <v>0.93</v>
      </c>
      <c r="CE56" s="25">
        <f t="shared" si="24"/>
        <v>11</v>
      </c>
      <c r="CF56" s="28">
        <f t="shared" si="24"/>
        <v>0.63</v>
      </c>
      <c r="CG56" s="25">
        <f t="shared" si="24"/>
        <v>4</v>
      </c>
      <c r="CH56" s="30">
        <f t="shared" si="24"/>
        <v>0.14599999999999999</v>
      </c>
      <c r="CI56" s="25">
        <f t="shared" si="24"/>
        <v>5</v>
      </c>
      <c r="CJ56" s="28">
        <f t="shared" si="24"/>
        <v>0.45</v>
      </c>
    </row>
    <row r="57" spans="1:88" x14ac:dyDescent="0.2">
      <c r="A57" s="19">
        <v>8001</v>
      </c>
      <c r="B57" s="19"/>
      <c r="C57" s="17">
        <v>9</v>
      </c>
      <c r="D57" s="20" t="s">
        <v>17</v>
      </c>
      <c r="E57" s="21">
        <v>1</v>
      </c>
      <c r="F57" s="22">
        <v>2.52</v>
      </c>
      <c r="G57" s="17">
        <v>3</v>
      </c>
      <c r="I57" s="22">
        <v>1</v>
      </c>
      <c r="J57" s="17">
        <v>3</v>
      </c>
      <c r="L57" s="23">
        <v>0.38700000000000001</v>
      </c>
      <c r="M57" s="17">
        <v>2</v>
      </c>
      <c r="O57" s="22">
        <v>0.85</v>
      </c>
      <c r="P57" s="17">
        <v>1</v>
      </c>
      <c r="R57" s="4"/>
      <c r="S57" s="4" t="s">
        <v>0</v>
      </c>
      <c r="T57" s="5" t="s">
        <v>0</v>
      </c>
      <c r="U57" s="5">
        <v>593</v>
      </c>
      <c r="V57" s="4" t="s">
        <v>34</v>
      </c>
      <c r="W57" s="5" t="s">
        <v>0</v>
      </c>
      <c r="X57" s="4">
        <v>26</v>
      </c>
      <c r="Y57" s="4">
        <v>22</v>
      </c>
      <c r="Z57" s="4">
        <v>11</v>
      </c>
      <c r="AA57" s="4">
        <v>14</v>
      </c>
      <c r="AB57" s="57"/>
      <c r="AD57" s="25">
        <f t="shared" si="4"/>
        <v>1</v>
      </c>
      <c r="AE57" s="25" t="str">
        <f t="shared" si="5"/>
        <v>Peter Peters</v>
      </c>
      <c r="AF57" s="25">
        <f t="shared" si="25"/>
        <v>5</v>
      </c>
      <c r="AG57" s="25">
        <f t="shared" si="25"/>
        <v>0</v>
      </c>
      <c r="AH57" s="25">
        <f t="shared" si="25"/>
        <v>0</v>
      </c>
      <c r="AI57" s="25">
        <f t="shared" si="25"/>
        <v>0</v>
      </c>
      <c r="AJ57" s="28">
        <f>IF(AF57=0,"",VLOOKUP($AE57,$D$6:$P156,AJ$1,FALSE))</f>
        <v>0.79</v>
      </c>
      <c r="AK57" s="28" t="str">
        <f>IF(AG57=0,"",VLOOKUP($AE57,$D$6:$P156,AK$1,FALSE))</f>
        <v/>
      </c>
      <c r="AL57" s="30" t="str">
        <f>IF(AH57=0,"",VLOOKUP($AE57,$D$6:$P156,AL$1,FALSE))</f>
        <v/>
      </c>
      <c r="AM57" s="28" t="str">
        <f>IF(AI57=0,"",VLOOKUP($AE57,$D$6:$P156,AM$1,FALSE))</f>
        <v/>
      </c>
      <c r="AO57" s="49" t="str">
        <f t="shared" si="6"/>
        <v/>
      </c>
      <c r="AQ57" s="50">
        <v>0.84</v>
      </c>
      <c r="AR57" s="50"/>
      <c r="AS57" s="53"/>
      <c r="AT57" s="26"/>
      <c r="AU57" s="28">
        <f t="shared" si="7"/>
        <v>0.84</v>
      </c>
      <c r="AV57" s="28">
        <f t="shared" si="8"/>
        <v>0.67</v>
      </c>
      <c r="AW57" s="30">
        <f t="shared" si="9"/>
        <v>0.20100000000000001</v>
      </c>
      <c r="AY57" s="28">
        <f t="shared" si="10"/>
        <v>0.79</v>
      </c>
      <c r="AZ57" s="28">
        <f t="shared" si="11"/>
        <v>0.67</v>
      </c>
      <c r="BA57" s="55">
        <f t="shared" si="12"/>
        <v>0.20100000000000001</v>
      </c>
      <c r="BC57" s="1"/>
      <c r="BD57" s="54"/>
      <c r="BE57" s="54">
        <v>593</v>
      </c>
      <c r="BF57" s="1" t="s">
        <v>34</v>
      </c>
      <c r="BG57" s="1" t="s">
        <v>0</v>
      </c>
      <c r="BH57" s="25">
        <f t="shared" si="13"/>
        <v>24</v>
      </c>
      <c r="BI57" s="25">
        <f t="shared" si="14"/>
        <v>20</v>
      </c>
      <c r="BJ57" s="25">
        <f t="shared" si="15"/>
        <v>10</v>
      </c>
      <c r="BK57" s="25">
        <f t="shared" si="16"/>
        <v>13</v>
      </c>
      <c r="BL57" s="3">
        <v>52</v>
      </c>
      <c r="BM57" s="25">
        <f t="shared" si="17"/>
        <v>59352</v>
      </c>
      <c r="BN57" s="25">
        <f t="shared" si="18"/>
        <v>59656</v>
      </c>
      <c r="BO57" s="25">
        <f t="shared" si="19"/>
        <v>596</v>
      </c>
      <c r="BP57" s="25">
        <f t="shared" si="20"/>
        <v>56</v>
      </c>
      <c r="BR57" s="25" t="str" cm="1">
        <f t="array" ref="BR57">IF($BP57="","",IF(INDEX(BC$6:BC$105,$BP57,1)="","",INDEX(BC$6:BC$105,$BP57,1)))</f>
        <v/>
      </c>
      <c r="BS57" s="25" t="str" cm="1">
        <f t="array" ref="BS57">IF($BP57="","",IF(INDEX(BD$6:BD$105,$BP57,1)="","",INDEX(BD$6:BD$105,$BP57,1)))</f>
        <v/>
      </c>
      <c r="BT57" s="25" cm="1">
        <f t="array" ref="BT57">IF($BP57="","",IF(INDEX(BE$6:BE$105,$BP57,1)="","",INDEX(BE$6:BE$105,$BP57,1)))</f>
        <v>596</v>
      </c>
      <c r="BU57" s="25" t="str" cm="1">
        <f t="array" ref="BU57">IF($BP57="","",IF(INDEX(BF$6:BF$105,$BP57,1)="","",INDEX(BF$6:BF$105,$BP57,1)))</f>
        <v>Martien Hendrick</v>
      </c>
      <c r="BV57" s="25" t="str" cm="1">
        <f t="array" ref="BV57">IF($BP57="","",IF(INDEX(BG$6:BG$105,$BP57,1)="","",INDEX(BG$6:BG$105,$BP57,1)))</f>
        <v/>
      </c>
      <c r="BW57" s="25" cm="1">
        <f t="array" ref="BW57">IF($BP57="","",IF(INDEX(BH$6:BH$105,$BP57,1)="","",INDEX(BH$6:BH$105,$BP57,1)))</f>
        <v>25</v>
      </c>
      <c r="BX57" s="25" cm="1">
        <f t="array" ref="BX57">IF($BP57="","",IF(INDEX(BI$6:BI$105,$BP57,1)="","",INDEX(BI$6:BI$105,$BP57,1)))</f>
        <v>20</v>
      </c>
      <c r="BY57" s="25" cm="1">
        <f t="array" ref="BY57">IF($BP57="","",IF(INDEX(BJ$6:BJ$105,$BP57,1)="","",INDEX(BJ$6:BJ$105,$BP57,1)))</f>
        <v>10</v>
      </c>
      <c r="BZ57" s="25" cm="1">
        <f t="array" ref="BZ57">IF($BP57="","",IF(INDEX(BK$6:BK$105,$BP57,1)="","",INDEX(BK$6:BK$105,$BP57,1)))</f>
        <v>14</v>
      </c>
      <c r="CB57" s="25" t="str">
        <f t="shared" si="21"/>
        <v>Martien Hendrick</v>
      </c>
      <c r="CC57" s="25">
        <f t="shared" si="24"/>
        <v>0</v>
      </c>
      <c r="CD57" s="28" t="str">
        <f t="shared" si="24"/>
        <v/>
      </c>
      <c r="CE57" s="25">
        <f t="shared" si="24"/>
        <v>0</v>
      </c>
      <c r="CF57" s="28" t="str">
        <f t="shared" si="24"/>
        <v/>
      </c>
      <c r="CG57" s="25">
        <f t="shared" si="24"/>
        <v>0</v>
      </c>
      <c r="CH57" s="30" t="str">
        <f t="shared" si="24"/>
        <v/>
      </c>
      <c r="CI57" s="25">
        <f t="shared" si="24"/>
        <v>0</v>
      </c>
      <c r="CJ57" s="28" t="str">
        <f t="shared" si="24"/>
        <v/>
      </c>
    </row>
    <row r="58" spans="1:88" x14ac:dyDescent="0.2">
      <c r="A58" s="19">
        <v>8002</v>
      </c>
      <c r="B58" s="19"/>
      <c r="C58" s="17">
        <v>9</v>
      </c>
      <c r="D58" s="20" t="s">
        <v>18</v>
      </c>
      <c r="E58" s="21">
        <v>1</v>
      </c>
      <c r="F58" s="22">
        <v>3.05</v>
      </c>
      <c r="G58" s="17">
        <v>2</v>
      </c>
      <c r="I58" s="22">
        <v>1.19</v>
      </c>
      <c r="J58" s="17">
        <v>2</v>
      </c>
      <c r="L58" s="23">
        <v>0.34499999999999997</v>
      </c>
      <c r="M58" s="17">
        <v>3</v>
      </c>
      <c r="O58" s="22">
        <v>1.19</v>
      </c>
      <c r="P58" s="17">
        <v>2</v>
      </c>
      <c r="R58" s="4"/>
      <c r="S58" s="4" t="s">
        <v>0</v>
      </c>
      <c r="T58" s="5" t="s">
        <v>0</v>
      </c>
      <c r="U58" s="5">
        <v>594</v>
      </c>
      <c r="V58" s="4" t="s">
        <v>29</v>
      </c>
      <c r="W58" s="5" t="s">
        <v>0</v>
      </c>
      <c r="X58" s="4">
        <v>26</v>
      </c>
      <c r="Y58" s="4">
        <v>22</v>
      </c>
      <c r="Z58" s="4">
        <v>11</v>
      </c>
      <c r="AA58" s="4">
        <v>15</v>
      </c>
      <c r="AB58" s="57"/>
      <c r="AD58" s="25">
        <f t="shared" si="4"/>
        <v>1</v>
      </c>
      <c r="AE58" s="25" t="str">
        <f t="shared" si="5"/>
        <v>Ron Driessen</v>
      </c>
      <c r="AF58" s="25">
        <f t="shared" si="25"/>
        <v>1</v>
      </c>
      <c r="AG58" s="25">
        <f t="shared" si="25"/>
        <v>1</v>
      </c>
      <c r="AH58" s="25">
        <f t="shared" si="25"/>
        <v>0</v>
      </c>
      <c r="AI58" s="25">
        <f t="shared" si="25"/>
        <v>1</v>
      </c>
      <c r="AJ58" s="28">
        <f>IF(AF58=0,"",VLOOKUP($AE58,$D$6:$P157,AJ$1,FALSE))</f>
        <v>0.88</v>
      </c>
      <c r="AK58" s="28">
        <f>IF(AG58=0,"",VLOOKUP($AE58,$D$6:$P157,AK$1,FALSE))</f>
        <v>0.47</v>
      </c>
      <c r="AL58" s="30" t="str">
        <f>IF(AH58=0,"",VLOOKUP($AE58,$D$6:$P157,AL$1,FALSE))</f>
        <v/>
      </c>
      <c r="AM58" s="28">
        <f>IF(AI58=0,"",VLOOKUP($AE58,$D$6:$P157,AM$1,FALSE))</f>
        <v>0.67</v>
      </c>
      <c r="AO58" s="49" t="str">
        <f t="shared" si="6"/>
        <v/>
      </c>
      <c r="AQ58" s="50">
        <v>0.93</v>
      </c>
      <c r="AR58" s="50"/>
      <c r="AS58" s="53"/>
      <c r="AT58" s="26"/>
      <c r="AU58" s="28">
        <f t="shared" si="7"/>
        <v>0.93</v>
      </c>
      <c r="AV58" s="28">
        <f t="shared" si="8"/>
        <v>0.71</v>
      </c>
      <c r="AW58" s="30">
        <f t="shared" si="9"/>
        <v>0.21199999999999999</v>
      </c>
      <c r="AY58" s="28">
        <f t="shared" si="10"/>
        <v>0.88</v>
      </c>
      <c r="AZ58" s="28">
        <f t="shared" si="11"/>
        <v>0.47</v>
      </c>
      <c r="BA58" s="55">
        <f t="shared" si="12"/>
        <v>0.21199999999999999</v>
      </c>
      <c r="BC58" s="1"/>
      <c r="BD58" s="54"/>
      <c r="BE58" s="54">
        <v>594</v>
      </c>
      <c r="BF58" s="1" t="s">
        <v>29</v>
      </c>
      <c r="BG58" s="1" t="s">
        <v>0</v>
      </c>
      <c r="BH58" s="25">
        <f t="shared" si="13"/>
        <v>26</v>
      </c>
      <c r="BI58" s="25">
        <f t="shared" si="14"/>
        <v>14</v>
      </c>
      <c r="BJ58" s="25">
        <f t="shared" si="15"/>
        <v>11</v>
      </c>
      <c r="BK58" s="25">
        <f t="shared" si="16"/>
        <v>15</v>
      </c>
      <c r="BL58" s="3">
        <v>53</v>
      </c>
      <c r="BM58" s="25">
        <f t="shared" si="17"/>
        <v>59453</v>
      </c>
      <c r="BN58" s="25">
        <f t="shared" si="18"/>
        <v>59757</v>
      </c>
      <c r="BO58" s="25">
        <f t="shared" si="19"/>
        <v>597</v>
      </c>
      <c r="BP58" s="25">
        <f t="shared" si="20"/>
        <v>57</v>
      </c>
      <c r="BR58" s="25" t="str" cm="1">
        <f t="array" ref="BR58">IF($BP58="","",IF(INDEX(BC$6:BC$105,$BP58,1)="","",INDEX(BC$6:BC$105,$BP58,1)))</f>
        <v/>
      </c>
      <c r="BS58" s="25" t="str" cm="1">
        <f t="array" ref="BS58">IF($BP58="","",IF(INDEX(BD$6:BD$105,$BP58,1)="","",INDEX(BD$6:BD$105,$BP58,1)))</f>
        <v/>
      </c>
      <c r="BT58" s="25" cm="1">
        <f t="array" ref="BT58">IF($BP58="","",IF(INDEX(BE$6:BE$105,$BP58,1)="","",INDEX(BE$6:BE$105,$BP58,1)))</f>
        <v>597</v>
      </c>
      <c r="BU58" s="25" t="str" cm="1">
        <f t="array" ref="BU58">IF($BP58="","",IF(INDEX(BF$6:BF$105,$BP58,1)="","",INDEX(BF$6:BF$105,$BP58,1)))</f>
        <v>René Huijs</v>
      </c>
      <c r="BV58" s="25" t="str" cm="1">
        <f t="array" ref="BV58">IF($BP58="","",IF(INDEX(BG$6:BG$105,$BP58,1)="","",INDEX(BG$6:BG$105,$BP58,1)))</f>
        <v/>
      </c>
      <c r="BW58" s="25" cm="1">
        <f t="array" ref="BW58">IF($BP58="","",IF(INDEX(BH$6:BH$105,$BP58,1)="","",INDEX(BH$6:BH$105,$BP58,1)))</f>
        <v>23</v>
      </c>
      <c r="BX58" s="25" cm="1">
        <f t="array" ref="BX58">IF($BP58="","",IF(INDEX(BI$6:BI$105,$BP58,1)="","",INDEX(BI$6:BI$105,$BP58,1)))</f>
        <v>20</v>
      </c>
      <c r="BY58" s="25" cm="1">
        <f t="array" ref="BY58">IF($BP58="","",IF(INDEX(BJ$6:BJ$105,$BP58,1)="","",INDEX(BJ$6:BJ$105,$BP58,1)))</f>
        <v>10</v>
      </c>
      <c r="BZ58" s="25" cm="1">
        <f t="array" ref="BZ58">IF($BP58="","",IF(INDEX(BK$6:BK$105,$BP58,1)="","",INDEX(BK$6:BK$105,$BP58,1)))</f>
        <v>13</v>
      </c>
      <c r="CB58" s="25" t="str">
        <f t="shared" si="21"/>
        <v>René Huijs</v>
      </c>
      <c r="CC58" s="25">
        <f t="shared" si="24"/>
        <v>0</v>
      </c>
      <c r="CD58" s="28" t="str">
        <f t="shared" si="24"/>
        <v/>
      </c>
      <c r="CE58" s="25">
        <f t="shared" si="24"/>
        <v>0</v>
      </c>
      <c r="CF58" s="28" t="str">
        <f t="shared" si="24"/>
        <v/>
      </c>
      <c r="CG58" s="25">
        <f t="shared" si="24"/>
        <v>0</v>
      </c>
      <c r="CH58" s="30" t="str">
        <f t="shared" si="24"/>
        <v/>
      </c>
      <c r="CI58" s="25">
        <f t="shared" si="24"/>
        <v>0</v>
      </c>
      <c r="CJ58" s="28" t="str">
        <f t="shared" si="24"/>
        <v/>
      </c>
    </row>
    <row r="59" spans="1:88" x14ac:dyDescent="0.2">
      <c r="A59" s="19">
        <v>8003</v>
      </c>
      <c r="B59" s="19"/>
      <c r="C59" s="17">
        <v>7</v>
      </c>
      <c r="D59" s="20" t="s">
        <v>19</v>
      </c>
      <c r="E59" s="21">
        <v>1</v>
      </c>
      <c r="F59" s="22">
        <v>1.86</v>
      </c>
      <c r="G59" s="17">
        <v>2</v>
      </c>
      <c r="I59" s="22">
        <v>1.1499999999999999</v>
      </c>
      <c r="J59" s="17">
        <v>2</v>
      </c>
      <c r="L59" s="23">
        <v>0.26100000000000001</v>
      </c>
      <c r="M59" s="17">
        <v>2</v>
      </c>
      <c r="O59" s="22">
        <v>1.67</v>
      </c>
      <c r="P59" s="17">
        <v>1</v>
      </c>
      <c r="R59" s="4"/>
      <c r="S59" s="4" t="s">
        <v>0</v>
      </c>
      <c r="T59" s="5" t="s">
        <v>0</v>
      </c>
      <c r="U59" s="5">
        <v>594</v>
      </c>
      <c r="V59" s="4" t="s">
        <v>30</v>
      </c>
      <c r="W59" s="5" t="s">
        <v>0</v>
      </c>
      <c r="X59" s="4">
        <v>29</v>
      </c>
      <c r="Y59" s="4">
        <v>19</v>
      </c>
      <c r="Z59" s="4">
        <v>7</v>
      </c>
      <c r="AA59" s="4">
        <v>16</v>
      </c>
      <c r="AB59" s="57"/>
      <c r="AD59" s="25">
        <f t="shared" si="4"/>
        <v>1</v>
      </c>
      <c r="AE59" s="25" t="str">
        <f t="shared" si="5"/>
        <v>Ron Heijnen</v>
      </c>
      <c r="AF59" s="25">
        <f t="shared" si="25"/>
        <v>13</v>
      </c>
      <c r="AG59" s="25">
        <f t="shared" si="25"/>
        <v>11</v>
      </c>
      <c r="AH59" s="25">
        <f t="shared" si="25"/>
        <v>4</v>
      </c>
      <c r="AI59" s="25">
        <f t="shared" si="25"/>
        <v>5</v>
      </c>
      <c r="AJ59" s="28">
        <f>IF(AF59=0,"",VLOOKUP($AE59,$D$6:$P158,AJ$1,FALSE))</f>
        <v>0.93</v>
      </c>
      <c r="AK59" s="28">
        <f>IF(AG59=0,"",VLOOKUP($AE59,$D$6:$P158,AK$1,FALSE))</f>
        <v>0.63</v>
      </c>
      <c r="AL59" s="30">
        <f>IF(AH59=0,"",VLOOKUP($AE59,$D$6:$P158,AL$1,FALSE))</f>
        <v>0.14599999999999999</v>
      </c>
      <c r="AM59" s="28">
        <f>IF(AI59=0,"",VLOOKUP($AE59,$D$6:$P158,AM$1,FALSE))</f>
        <v>0.45</v>
      </c>
      <c r="AO59" s="49" t="str">
        <f t="shared" si="6"/>
        <v/>
      </c>
      <c r="AQ59" s="50"/>
      <c r="AR59" s="50"/>
      <c r="AS59" s="53"/>
      <c r="AT59" s="26"/>
      <c r="AU59" s="28" t="str">
        <f t="shared" si="7"/>
        <v/>
      </c>
      <c r="AV59" s="28" t="str">
        <f t="shared" si="8"/>
        <v/>
      </c>
      <c r="AW59" s="30" t="str">
        <f t="shared" si="9"/>
        <v/>
      </c>
      <c r="AY59" s="28">
        <f t="shared" si="10"/>
        <v>0.93</v>
      </c>
      <c r="AZ59" s="28">
        <f t="shared" si="11"/>
        <v>0.63</v>
      </c>
      <c r="BA59" s="55">
        <f t="shared" si="12"/>
        <v>0.14599999999999999</v>
      </c>
      <c r="BC59" s="1"/>
      <c r="BD59" s="54"/>
      <c r="BE59" s="54">
        <v>595</v>
      </c>
      <c r="BF59" s="1" t="s">
        <v>30</v>
      </c>
      <c r="BG59" s="1" t="s">
        <v>0</v>
      </c>
      <c r="BH59" s="25">
        <f t="shared" si="13"/>
        <v>28</v>
      </c>
      <c r="BI59" s="25">
        <f t="shared" si="14"/>
        <v>19</v>
      </c>
      <c r="BJ59" s="25">
        <f t="shared" si="15"/>
        <v>7</v>
      </c>
      <c r="BK59" s="25">
        <f t="shared" si="16"/>
        <v>16</v>
      </c>
      <c r="BL59" s="3">
        <v>54</v>
      </c>
      <c r="BM59" s="25">
        <f t="shared" si="17"/>
        <v>59554</v>
      </c>
      <c r="BN59" s="25">
        <f t="shared" si="18"/>
        <v>59858</v>
      </c>
      <c r="BO59" s="25">
        <f t="shared" si="19"/>
        <v>598</v>
      </c>
      <c r="BP59" s="25">
        <f t="shared" si="20"/>
        <v>58</v>
      </c>
      <c r="BR59" s="25" t="str" cm="1">
        <f t="array" ref="BR59">IF($BP59="","",IF(INDEX(BC$6:BC$105,$BP59,1)="","",INDEX(BC$6:BC$105,$BP59,1)))</f>
        <v/>
      </c>
      <c r="BS59" s="25" t="str" cm="1">
        <f t="array" ref="BS59">IF($BP59="","",IF(INDEX(BD$6:BD$105,$BP59,1)="","",INDEX(BD$6:BD$105,$BP59,1)))</f>
        <v/>
      </c>
      <c r="BT59" s="25" cm="1">
        <f t="array" ref="BT59">IF($BP59="","",IF(INDEX(BE$6:BE$105,$BP59,1)="","",INDEX(BE$6:BE$105,$BP59,1)))</f>
        <v>598</v>
      </c>
      <c r="BU59" s="25" t="str" cm="1">
        <f t="array" ref="BU59">IF($BP59="","",IF(INDEX(BF$6:BF$105,$BP59,1)="","",INDEX(BF$6:BF$105,$BP59,1)))</f>
        <v>Ruud Kusters</v>
      </c>
      <c r="BV59" s="25" t="str" cm="1">
        <f t="array" ref="BV59">IF($BP59="","",IF(INDEX(BG$6:BG$105,$BP59,1)="","",INDEX(BG$6:BG$105,$BP59,1)))</f>
        <v/>
      </c>
      <c r="BW59" s="25" cm="1">
        <f t="array" ref="BW59">IF($BP59="","",IF(INDEX(BH$6:BH$105,$BP59,1)="","",INDEX(BH$6:BH$105,$BP59,1)))</f>
        <v>16</v>
      </c>
      <c r="BX59" s="25" cm="1">
        <f t="array" ref="BX59">IF($BP59="","",IF(INDEX(BI$6:BI$105,$BP59,1)="","",INDEX(BI$6:BI$105,$BP59,1)))</f>
        <v>16</v>
      </c>
      <c r="BY59" s="25" cm="1">
        <f t="array" ref="BY59">IF($BP59="","",IF(INDEX(BJ$6:BJ$105,$BP59,1)="","",INDEX(BJ$6:BJ$105,$BP59,1)))</f>
        <v>8</v>
      </c>
      <c r="BZ59" s="25" cm="1">
        <f t="array" ref="BZ59">IF($BP59="","",IF(INDEX(BK$6:BK$105,$BP59,1)="","",INDEX(BK$6:BK$105,$BP59,1)))</f>
        <v>9</v>
      </c>
      <c r="CB59" s="25" t="str">
        <f t="shared" si="21"/>
        <v>Ruud Kusters</v>
      </c>
      <c r="CC59" s="25">
        <f t="shared" si="24"/>
        <v>0</v>
      </c>
      <c r="CD59" s="28" t="str">
        <f t="shared" si="24"/>
        <v/>
      </c>
      <c r="CE59" s="25">
        <f t="shared" si="24"/>
        <v>0</v>
      </c>
      <c r="CF59" s="28" t="str">
        <f t="shared" si="24"/>
        <v/>
      </c>
      <c r="CG59" s="25">
        <f t="shared" si="24"/>
        <v>0</v>
      </c>
      <c r="CH59" s="30" t="str">
        <f t="shared" si="24"/>
        <v/>
      </c>
      <c r="CI59" s="25">
        <f t="shared" si="24"/>
        <v>0</v>
      </c>
      <c r="CJ59" s="28" t="str">
        <f t="shared" si="24"/>
        <v/>
      </c>
    </row>
    <row r="60" spans="1:88" x14ac:dyDescent="0.2">
      <c r="A60" s="19">
        <v>8004</v>
      </c>
      <c r="B60" s="19"/>
      <c r="C60" s="17">
        <v>7</v>
      </c>
      <c r="D60" s="20" t="s">
        <v>20</v>
      </c>
      <c r="E60" s="21">
        <v>1</v>
      </c>
      <c r="F60" s="22">
        <v>1.17</v>
      </c>
      <c r="G60" s="17">
        <v>1</v>
      </c>
      <c r="I60" s="22">
        <v>0.92</v>
      </c>
      <c r="J60" s="17">
        <v>1</v>
      </c>
      <c r="L60" s="23">
        <v>0.19</v>
      </c>
      <c r="M60" s="17">
        <v>1</v>
      </c>
      <c r="O60" s="22">
        <v>0.71</v>
      </c>
      <c r="P60" s="17">
        <v>4</v>
      </c>
      <c r="R60" s="1"/>
      <c r="S60" s="1"/>
      <c r="T60" s="1"/>
      <c r="U60" s="1"/>
      <c r="V60" s="1" t="s">
        <v>113</v>
      </c>
      <c r="W60" s="1"/>
      <c r="X60" s="1"/>
      <c r="Y60" s="1"/>
      <c r="Z60" s="1"/>
      <c r="AA60" s="1"/>
      <c r="AB60" s="57"/>
      <c r="AD60" s="25">
        <f t="shared" si="4"/>
        <v>1</v>
      </c>
      <c r="AE60" s="25" t="str">
        <f t="shared" si="5"/>
        <v>Ron Vermazeren</v>
      </c>
      <c r="AF60" s="25">
        <f t="shared" si="25"/>
        <v>0</v>
      </c>
      <c r="AG60" s="25">
        <f t="shared" si="25"/>
        <v>1</v>
      </c>
      <c r="AH60" s="25">
        <f t="shared" si="25"/>
        <v>1</v>
      </c>
      <c r="AI60" s="25">
        <f t="shared" si="25"/>
        <v>0</v>
      </c>
      <c r="AJ60" s="28" t="str">
        <f>IF(AF60=0,"",VLOOKUP($AE60,$D$6:$P159,AJ$1,FALSE))</f>
        <v/>
      </c>
      <c r="AK60" s="28">
        <f>IF(AG60=0,"",VLOOKUP($AE60,$D$6:$P159,AK$1,FALSE))</f>
        <v>0.94</v>
      </c>
      <c r="AL60" s="30">
        <f>IF(AH60=0,"",VLOOKUP($AE60,$D$6:$P159,AL$1,FALSE))</f>
        <v>0.25</v>
      </c>
      <c r="AM60" s="28" t="str">
        <f>IF(AI60=0,"",VLOOKUP($AE60,$D$6:$P159,AM$1,FALSE))</f>
        <v/>
      </c>
      <c r="AO60" s="49" t="str">
        <f t="shared" si="6"/>
        <v/>
      </c>
      <c r="AQ60" s="50"/>
      <c r="AR60" s="50"/>
      <c r="AS60" s="53">
        <v>0.54500000000000004</v>
      </c>
      <c r="AT60" s="26"/>
      <c r="AU60" s="28">
        <f t="shared" si="7"/>
        <v>3.71</v>
      </c>
      <c r="AV60" s="28">
        <f t="shared" si="8"/>
        <v>1.82</v>
      </c>
      <c r="AW60" s="30">
        <f t="shared" si="9"/>
        <v>0.54500000000000004</v>
      </c>
      <c r="AY60" s="28">
        <f t="shared" si="10"/>
        <v>3.71</v>
      </c>
      <c r="AZ60" s="28">
        <f t="shared" si="11"/>
        <v>0.94</v>
      </c>
      <c r="BA60" s="55">
        <f t="shared" si="12"/>
        <v>0.25</v>
      </c>
      <c r="BC60" s="1"/>
      <c r="BD60" s="54"/>
      <c r="BE60" s="54">
        <v>296</v>
      </c>
      <c r="BF60" s="1" t="s">
        <v>113</v>
      </c>
      <c r="BG60" s="1"/>
      <c r="BH60" s="25">
        <f t="shared" si="13"/>
        <v>111</v>
      </c>
      <c r="BI60" s="25">
        <f t="shared" si="14"/>
        <v>28</v>
      </c>
      <c r="BJ60" s="25">
        <f t="shared" si="15"/>
        <v>13</v>
      </c>
      <c r="BK60" s="25">
        <f t="shared" si="16"/>
        <v>63</v>
      </c>
      <c r="BL60" s="3">
        <v>55</v>
      </c>
      <c r="BM60" s="25">
        <f t="shared" si="17"/>
        <v>29655</v>
      </c>
      <c r="BN60" s="25">
        <f t="shared" si="18"/>
        <v>59959</v>
      </c>
      <c r="BO60" s="25">
        <f t="shared" si="19"/>
        <v>599</v>
      </c>
      <c r="BP60" s="25">
        <f t="shared" si="20"/>
        <v>59</v>
      </c>
      <c r="BR60" s="25" t="str" cm="1">
        <f t="array" ref="BR60">IF($BP60="","",IF(INDEX(BC$6:BC$105,$BP60,1)="","",INDEX(BC$6:BC$105,$BP60,1)))</f>
        <v/>
      </c>
      <c r="BS60" s="25" t="str" cm="1">
        <f t="array" ref="BS60">IF($BP60="","",IF(INDEX(BD$6:BD$105,$BP60,1)="","",INDEX(BD$6:BD$105,$BP60,1)))</f>
        <v/>
      </c>
      <c r="BT60" s="25" cm="1">
        <f t="array" ref="BT60">IF($BP60="","",IF(INDEX(BE$6:BE$105,$BP60,1)="","",INDEX(BE$6:BE$105,$BP60,1)))</f>
        <v>599</v>
      </c>
      <c r="BU60" s="25" t="str" cm="1">
        <f t="array" ref="BU60">IF($BP60="","",IF(INDEX(BF$6:BF$105,$BP60,1)="","",INDEX(BF$6:BF$105,$BP60,1)))</f>
        <v>Hans Martens</v>
      </c>
      <c r="BV60" s="25" t="str" cm="1">
        <f t="array" ref="BV60">IF($BP60="","",IF(INDEX(BG$6:BG$105,$BP60,1)="","",INDEX(BG$6:BG$105,$BP60,1)))</f>
        <v/>
      </c>
      <c r="BW60" s="25" cm="1">
        <f t="array" ref="BW60">IF($BP60="","",IF(INDEX(BH$6:BH$105,$BP60,1)="","",INDEX(BH$6:BH$105,$BP60,1)))</f>
        <v>30</v>
      </c>
      <c r="BX60" s="25" cm="1">
        <f t="array" ref="BX60">IF($BP60="","",IF(INDEX(BI$6:BI$105,$BP60,1)="","",INDEX(BI$6:BI$105,$BP60,1)))</f>
        <v>22</v>
      </c>
      <c r="BY60" s="25" cm="1">
        <f t="array" ref="BY60">IF($BP60="","",IF(INDEX(BJ$6:BJ$105,$BP60,1)="","",INDEX(BJ$6:BJ$105,$BP60,1)))</f>
        <v>11</v>
      </c>
      <c r="BZ60" s="25" cm="1">
        <f t="array" ref="BZ60">IF($BP60="","",IF(INDEX(BK$6:BK$105,$BP60,1)="","",INDEX(BK$6:BK$105,$BP60,1)))</f>
        <v>17</v>
      </c>
      <c r="CB60" s="25" t="str">
        <f t="shared" si="21"/>
        <v>Hans Martens</v>
      </c>
      <c r="CC60" s="25">
        <f t="shared" si="24"/>
        <v>0</v>
      </c>
      <c r="CD60" s="28" t="str">
        <f t="shared" si="24"/>
        <v/>
      </c>
      <c r="CE60" s="25">
        <f t="shared" si="24"/>
        <v>0</v>
      </c>
      <c r="CF60" s="28" t="str">
        <f t="shared" si="24"/>
        <v/>
      </c>
      <c r="CG60" s="25">
        <f t="shared" si="24"/>
        <v>0</v>
      </c>
      <c r="CH60" s="30" t="str">
        <f t="shared" si="24"/>
        <v/>
      </c>
      <c r="CI60" s="25">
        <f t="shared" si="24"/>
        <v>0</v>
      </c>
      <c r="CJ60" s="28" t="str">
        <f t="shared" si="24"/>
        <v/>
      </c>
    </row>
    <row r="61" spans="1:88" x14ac:dyDescent="0.2">
      <c r="A61" s="19">
        <v>8005</v>
      </c>
      <c r="B61" s="19"/>
      <c r="C61" s="17">
        <v>0</v>
      </c>
      <c r="D61" s="20" t="s">
        <v>53</v>
      </c>
      <c r="E61" s="21">
        <v>1</v>
      </c>
      <c r="F61" s="22">
        <v>0</v>
      </c>
      <c r="G61" s="17">
        <v>0</v>
      </c>
      <c r="I61" s="22">
        <v>0</v>
      </c>
      <c r="J61" s="17">
        <v>0</v>
      </c>
      <c r="L61" s="23">
        <v>0</v>
      </c>
      <c r="M61" s="17">
        <v>0</v>
      </c>
      <c r="O61" s="22">
        <v>0</v>
      </c>
      <c r="P61" s="17">
        <v>0</v>
      </c>
      <c r="R61" s="1"/>
      <c r="S61" s="1"/>
      <c r="T61" s="1"/>
      <c r="U61" s="1"/>
      <c r="V61" s="1" t="s">
        <v>252</v>
      </c>
      <c r="W61" s="1"/>
      <c r="X61" s="1"/>
      <c r="Y61" s="1"/>
      <c r="Z61" s="1"/>
      <c r="AA61" s="1"/>
      <c r="AB61" s="1"/>
      <c r="AD61" s="25">
        <f t="shared" si="4"/>
        <v>0</v>
      </c>
      <c r="AE61" s="25" t="str">
        <f t="shared" si="5"/>
        <v>Martien Hendrick</v>
      </c>
      <c r="AF61" s="25">
        <f t="shared" si="25"/>
        <v>0</v>
      </c>
      <c r="AG61" s="25">
        <f t="shared" si="25"/>
        <v>0</v>
      </c>
      <c r="AH61" s="25">
        <f t="shared" si="25"/>
        <v>0</v>
      </c>
      <c r="AI61" s="25">
        <f t="shared" si="25"/>
        <v>0</v>
      </c>
      <c r="AJ61" s="28" t="str">
        <f>IF(AF61=0,"",VLOOKUP($AE61,$D$6:$P160,AJ$1,FALSE))</f>
        <v/>
      </c>
      <c r="AK61" s="28" t="str">
        <f>IF(AG61=0,"",VLOOKUP($AE61,$D$6:$P160,AK$1,FALSE))</f>
        <v/>
      </c>
      <c r="AL61" s="30" t="str">
        <f>IF(AH61=0,"",VLOOKUP($AE61,$D$6:$P160,AL$1,FALSE))</f>
        <v/>
      </c>
      <c r="AM61" s="28" t="str">
        <f>IF(AI61=0,"",VLOOKUP($AE61,$D$6:$P160,AM$1,FALSE))</f>
        <v/>
      </c>
      <c r="AO61" s="49" t="str">
        <f t="shared" si="6"/>
        <v/>
      </c>
      <c r="AQ61" s="50">
        <v>0.84</v>
      </c>
      <c r="AR61" s="50"/>
      <c r="AS61" s="53"/>
      <c r="AT61" s="26"/>
      <c r="AU61" s="28">
        <f t="shared" si="7"/>
        <v>0.84</v>
      </c>
      <c r="AV61" s="28">
        <f t="shared" si="8"/>
        <v>0.67</v>
      </c>
      <c r="AW61" s="30">
        <f t="shared" si="9"/>
        <v>0.20100000000000001</v>
      </c>
      <c r="AY61" s="28">
        <f t="shared" si="10"/>
        <v>0.84</v>
      </c>
      <c r="AZ61" s="28">
        <f t="shared" si="11"/>
        <v>0.67</v>
      </c>
      <c r="BA61" s="55">
        <f t="shared" si="12"/>
        <v>0.20100000000000001</v>
      </c>
      <c r="BC61" s="1"/>
      <c r="BD61" s="54"/>
      <c r="BE61" s="54">
        <v>596</v>
      </c>
      <c r="BF61" s="1" t="s">
        <v>252</v>
      </c>
      <c r="BG61" s="1"/>
      <c r="BH61" s="25">
        <f t="shared" si="13"/>
        <v>25</v>
      </c>
      <c r="BI61" s="25">
        <f t="shared" si="14"/>
        <v>20</v>
      </c>
      <c r="BJ61" s="25">
        <f t="shared" si="15"/>
        <v>10</v>
      </c>
      <c r="BK61" s="25">
        <f t="shared" si="16"/>
        <v>14</v>
      </c>
      <c r="BL61" s="3">
        <v>56</v>
      </c>
      <c r="BM61" s="25">
        <f t="shared" si="17"/>
        <v>59656</v>
      </c>
      <c r="BN61" s="25">
        <f t="shared" si="18"/>
        <v>60142</v>
      </c>
      <c r="BO61" s="25">
        <f t="shared" si="19"/>
        <v>601</v>
      </c>
      <c r="BP61" s="25">
        <f t="shared" si="20"/>
        <v>42</v>
      </c>
      <c r="BR61" s="25" t="str" cm="1">
        <f t="array" ref="BR61">IF($BP61="","",IF(INDEX(BC$6:BC$105,$BP61,1)="","",INDEX(BC$6:BC$105,$BP61,1)))</f>
        <v/>
      </c>
      <c r="BS61" s="25" t="str" cm="1">
        <f t="array" ref="BS61">IF($BP61="","",IF(INDEX(BD$6:BD$105,$BP61,1)="","",INDEX(BD$6:BD$105,$BP61,1)))</f>
        <v/>
      </c>
      <c r="BT61" s="25" cm="1">
        <f t="array" ref="BT61">IF($BP61="","",IF(INDEX(BE$6:BE$105,$BP61,1)="","",INDEX(BE$6:BE$105,$BP61,1)))</f>
        <v>601</v>
      </c>
      <c r="BU61" s="25" t="str" cm="1">
        <f t="array" ref="BU61">IF($BP61="","",IF(INDEX(BF$6:BF$105,$BP61,1)="","",INDEX(BF$6:BF$105,$BP61,1)))</f>
        <v>Leo Pingen</v>
      </c>
      <c r="BV61" s="25" t="str" cm="1">
        <f t="array" ref="BV61">IF($BP61="","",IF(INDEX(BG$6:BG$105,$BP61,1)="","",INDEX(BG$6:BG$105,$BP61,1)))</f>
        <v>L</v>
      </c>
      <c r="BW61" s="25" cm="1">
        <f t="array" ref="BW61">IF($BP61="","",IF(INDEX(BH$6:BH$105,$BP61,1)="","",INDEX(BH$6:BH$105,$BP61,1)))</f>
        <v>56</v>
      </c>
      <c r="BX61" s="25" cm="1">
        <f t="array" ref="BX61">IF($BP61="","",IF(INDEX(BI$6:BI$105,$BP61,1)="","",INDEX(BI$6:BI$105,$BP61,1)))</f>
        <v>27</v>
      </c>
      <c r="BY61" s="25" cm="1">
        <f t="array" ref="BY61">IF($BP61="","",IF(INDEX(BJ$6:BJ$105,$BP61,1)="","",INDEX(BJ$6:BJ$105,$BP61,1)))</f>
        <v>12</v>
      </c>
      <c r="BZ61" s="25" cm="1">
        <f t="array" ref="BZ61">IF($BP61="","",IF(INDEX(BK$6:BK$105,$BP61,1)="","",INDEX(BK$6:BK$105,$BP61,1)))</f>
        <v>31</v>
      </c>
      <c r="CB61" s="25" t="str">
        <f t="shared" si="21"/>
        <v>Leo Pingen</v>
      </c>
      <c r="CC61" s="25">
        <f t="shared" si="24"/>
        <v>13</v>
      </c>
      <c r="CD61" s="28">
        <f t="shared" si="24"/>
        <v>1.85</v>
      </c>
      <c r="CE61" s="25">
        <f t="shared" si="24"/>
        <v>18</v>
      </c>
      <c r="CF61" s="28">
        <f t="shared" si="24"/>
        <v>0.9</v>
      </c>
      <c r="CG61" s="25">
        <f t="shared" si="24"/>
        <v>9</v>
      </c>
      <c r="CH61" s="30">
        <f t="shared" si="24"/>
        <v>0.24</v>
      </c>
      <c r="CI61" s="25">
        <f t="shared" si="24"/>
        <v>12</v>
      </c>
      <c r="CJ61" s="28">
        <f t="shared" si="24"/>
        <v>0.86</v>
      </c>
    </row>
    <row r="62" spans="1:88" x14ac:dyDescent="0.2">
      <c r="A62" s="19">
        <v>8006</v>
      </c>
      <c r="B62" s="19"/>
      <c r="C62" s="17">
        <v>6</v>
      </c>
      <c r="D62" s="20" t="s">
        <v>55</v>
      </c>
      <c r="E62" s="21">
        <v>1</v>
      </c>
      <c r="F62" s="22">
        <v>0</v>
      </c>
      <c r="G62" s="17">
        <v>0</v>
      </c>
      <c r="I62" s="22">
        <v>1.93</v>
      </c>
      <c r="J62" s="17">
        <v>1</v>
      </c>
      <c r="L62" s="23">
        <v>0.34499999999999997</v>
      </c>
      <c r="M62" s="17">
        <v>5</v>
      </c>
      <c r="O62" s="22">
        <v>0</v>
      </c>
      <c r="P62" s="17">
        <v>0</v>
      </c>
      <c r="R62" s="1"/>
      <c r="S62" s="1"/>
      <c r="T62" s="54"/>
      <c r="U62" s="54"/>
      <c r="V62" s="1" t="s">
        <v>31</v>
      </c>
      <c r="W62" s="1"/>
      <c r="X62" s="1"/>
      <c r="Y62" s="1"/>
      <c r="Z62" s="1"/>
      <c r="AA62" s="1"/>
      <c r="AB62" s="1"/>
      <c r="AD62" s="25">
        <f t="shared" si="4"/>
        <v>1</v>
      </c>
      <c r="AE62" s="25" t="str">
        <f t="shared" si="5"/>
        <v>René Huijs</v>
      </c>
      <c r="AF62" s="25">
        <f t="shared" si="25"/>
        <v>0</v>
      </c>
      <c r="AG62" s="25">
        <f t="shared" si="25"/>
        <v>0</v>
      </c>
      <c r="AH62" s="25">
        <f t="shared" si="25"/>
        <v>0</v>
      </c>
      <c r="AI62" s="25">
        <f t="shared" si="25"/>
        <v>0</v>
      </c>
      <c r="AJ62" s="28" t="str">
        <f>IF(AF62=0,"",VLOOKUP($AE62,$D$6:$P161,AJ$1,FALSE))</f>
        <v/>
      </c>
      <c r="AK62" s="28" t="str">
        <f>IF(AG62=0,"",VLOOKUP($AE62,$D$6:$P161,AK$1,FALSE))</f>
        <v/>
      </c>
      <c r="AL62" s="30" t="str">
        <f>IF(AH62=0,"",VLOOKUP($AE62,$D$6:$P161,AL$1,FALSE))</f>
        <v/>
      </c>
      <c r="AM62" s="28" t="str">
        <f>IF(AI62=0,"",VLOOKUP($AE62,$D$6:$P161,AM$1,FALSE))</f>
        <v/>
      </c>
      <c r="AO62" s="49" t="str">
        <f t="shared" si="6"/>
        <v/>
      </c>
      <c r="AQ62" s="50">
        <v>0.78</v>
      </c>
      <c r="AR62" s="50"/>
      <c r="AS62" s="53"/>
      <c r="AT62" s="26"/>
      <c r="AU62" s="28">
        <f t="shared" si="7"/>
        <v>0.78</v>
      </c>
      <c r="AV62" s="28">
        <f t="shared" si="8"/>
        <v>0.65</v>
      </c>
      <c r="AW62" s="30">
        <f t="shared" si="9"/>
        <v>0.19400000000000001</v>
      </c>
      <c r="AY62" s="28">
        <f t="shared" si="10"/>
        <v>0.78</v>
      </c>
      <c r="AZ62" s="28">
        <f t="shared" si="11"/>
        <v>0.65</v>
      </c>
      <c r="BA62" s="55">
        <f t="shared" si="12"/>
        <v>0.19400000000000001</v>
      </c>
      <c r="BC62" s="1"/>
      <c r="BD62" s="54"/>
      <c r="BE62" s="54">
        <v>597</v>
      </c>
      <c r="BF62" s="1" t="s">
        <v>31</v>
      </c>
      <c r="BG62" s="1"/>
      <c r="BH62" s="25">
        <f t="shared" si="13"/>
        <v>23</v>
      </c>
      <c r="BI62" s="25">
        <f t="shared" si="14"/>
        <v>20</v>
      </c>
      <c r="BJ62" s="25">
        <f t="shared" si="15"/>
        <v>10</v>
      </c>
      <c r="BK62" s="25">
        <f t="shared" si="16"/>
        <v>13</v>
      </c>
      <c r="BL62" s="3">
        <v>57</v>
      </c>
      <c r="BM62" s="25">
        <f t="shared" si="17"/>
        <v>59757</v>
      </c>
      <c r="BN62" s="25">
        <f t="shared" si="18"/>
        <v>60243</v>
      </c>
      <c r="BO62" s="25">
        <f t="shared" si="19"/>
        <v>602</v>
      </c>
      <c r="BP62" s="25">
        <f t="shared" si="20"/>
        <v>43</v>
      </c>
      <c r="BR62" s="25" t="str" cm="1">
        <f t="array" ref="BR62">IF($BP62="","",IF(INDEX(BC$6:BC$105,$BP62,1)="","",INDEX(BC$6:BC$105,$BP62,1)))</f>
        <v/>
      </c>
      <c r="BS62" s="25" t="str" cm="1">
        <f t="array" ref="BS62">IF($BP62="","",IF(INDEX(BD$6:BD$105,$BP62,1)="","",INDEX(BD$6:BD$105,$BP62,1)))</f>
        <v/>
      </c>
      <c r="BT62" s="25" cm="1">
        <f t="array" ref="BT62">IF($BP62="","",IF(INDEX(BE$6:BE$105,$BP62,1)="","",INDEX(BE$6:BE$105,$BP62,1)))</f>
        <v>602</v>
      </c>
      <c r="BU62" s="25" t="str" cm="1">
        <f t="array" ref="BU62">IF($BP62="","",IF(INDEX(BF$6:BF$105,$BP62,1)="","",INDEX(BF$6:BF$105,$BP62,1)))</f>
        <v>Wim v.d. Loo</v>
      </c>
      <c r="BV62" s="25" t="str" cm="1">
        <f t="array" ref="BV62">IF($BP62="","",IF(INDEX(BG$6:BG$105,$BP62,1)="","",INDEX(BG$6:BG$105,$BP62,1)))</f>
        <v/>
      </c>
      <c r="BW62" s="25" cm="1">
        <f t="array" ref="BW62">IF($BP62="","",IF(INDEX(BH$6:BH$105,$BP62,1)="","",INDEX(BH$6:BH$105,$BP62,1)))</f>
        <v>37</v>
      </c>
      <c r="BX62" s="25" cm="1">
        <f t="array" ref="BX62">IF($BP62="","",IF(INDEX(BI$6:BI$105,$BP62,1)="","",INDEX(BI$6:BI$105,$BP62,1)))</f>
        <v>20</v>
      </c>
      <c r="BY62" s="25" cm="1">
        <f t="array" ref="BY62">IF($BP62="","",IF(INDEX(BJ$6:BJ$105,$BP62,1)="","",INDEX(BJ$6:BJ$105,$BP62,1)))</f>
        <v>10</v>
      </c>
      <c r="BZ62" s="25" cm="1">
        <f t="array" ref="BZ62">IF($BP62="","",IF(INDEX(BK$6:BK$105,$BP62,1)="","",INDEX(BK$6:BK$105,$BP62,1)))</f>
        <v>21</v>
      </c>
      <c r="CB62" s="25" t="str">
        <f t="shared" si="21"/>
        <v>Wim v.d. Loo</v>
      </c>
      <c r="CC62" s="25">
        <f t="shared" si="24"/>
        <v>7</v>
      </c>
      <c r="CD62" s="28">
        <f t="shared" si="24"/>
        <v>1.22</v>
      </c>
      <c r="CE62" s="25">
        <f t="shared" si="24"/>
        <v>14</v>
      </c>
      <c r="CF62" s="28">
        <f t="shared" si="24"/>
        <v>0.67</v>
      </c>
      <c r="CG62" s="25">
        <f t="shared" si="24"/>
        <v>20</v>
      </c>
      <c r="CH62" s="30">
        <f t="shared" si="24"/>
        <v>0.19</v>
      </c>
      <c r="CI62" s="25">
        <f t="shared" si="24"/>
        <v>0</v>
      </c>
      <c r="CJ62" s="28" t="str">
        <f t="shared" si="24"/>
        <v/>
      </c>
    </row>
    <row r="63" spans="1:88" x14ac:dyDescent="0.2">
      <c r="A63" s="19">
        <v>8007</v>
      </c>
      <c r="B63" s="19"/>
      <c r="C63" s="17" t="s">
        <v>0</v>
      </c>
      <c r="D63" s="20"/>
      <c r="E63" s="21" t="s">
        <v>0</v>
      </c>
      <c r="F63" s="22">
        <v>0</v>
      </c>
      <c r="G63" s="17">
        <v>0</v>
      </c>
      <c r="I63" s="22">
        <v>0</v>
      </c>
      <c r="J63" s="17">
        <v>0</v>
      </c>
      <c r="L63" s="23">
        <v>0</v>
      </c>
      <c r="M63" s="17">
        <v>0</v>
      </c>
      <c r="O63" s="22">
        <v>0</v>
      </c>
      <c r="P63" s="17">
        <v>0</v>
      </c>
      <c r="R63" s="1"/>
      <c r="S63" s="1"/>
      <c r="T63" s="54"/>
      <c r="U63" s="54"/>
      <c r="V63" s="1" t="s">
        <v>33</v>
      </c>
      <c r="W63" s="1"/>
      <c r="X63" s="1"/>
      <c r="Y63" s="1"/>
      <c r="Z63" s="1"/>
      <c r="AA63" s="1"/>
      <c r="AB63" s="1"/>
      <c r="AD63" s="25">
        <f t="shared" si="4"/>
        <v>1</v>
      </c>
      <c r="AE63" s="25" t="str">
        <f t="shared" si="5"/>
        <v>Ruud Kusters</v>
      </c>
      <c r="AF63" s="25">
        <f t="shared" si="25"/>
        <v>0</v>
      </c>
      <c r="AG63" s="25">
        <f t="shared" si="25"/>
        <v>0</v>
      </c>
      <c r="AH63" s="25">
        <f t="shared" si="25"/>
        <v>0</v>
      </c>
      <c r="AI63" s="25">
        <f t="shared" si="25"/>
        <v>0</v>
      </c>
      <c r="AJ63" s="28" t="str">
        <f>IF(AF63=0,"",VLOOKUP($AE63,$D$6:$P162,AJ$1,FALSE))</f>
        <v/>
      </c>
      <c r="AK63" s="28" t="str">
        <f>IF(AG63=0,"",VLOOKUP($AE63,$D$6:$P162,AK$1,FALSE))</f>
        <v/>
      </c>
      <c r="AL63" s="30" t="str">
        <f>IF(AH63=0,"",VLOOKUP($AE63,$D$6:$P162,AL$1,FALSE))</f>
        <v/>
      </c>
      <c r="AM63" s="28" t="str">
        <f>IF(AI63=0,"",VLOOKUP($AE63,$D$6:$P162,AM$1,FALSE))</f>
        <v/>
      </c>
      <c r="AO63" s="49" t="str">
        <f t="shared" si="6"/>
        <v/>
      </c>
      <c r="AQ63" s="50">
        <v>0.52</v>
      </c>
      <c r="AR63" s="50"/>
      <c r="AS63" s="53"/>
      <c r="AT63" s="26"/>
      <c r="AU63" s="28">
        <f t="shared" si="7"/>
        <v>0.52</v>
      </c>
      <c r="AV63" s="28">
        <f t="shared" si="8"/>
        <v>0.54</v>
      </c>
      <c r="AW63" s="30">
        <f t="shared" si="9"/>
        <v>0.16200000000000001</v>
      </c>
      <c r="AY63" s="28">
        <f t="shared" si="10"/>
        <v>0.52</v>
      </c>
      <c r="AZ63" s="28">
        <f t="shared" si="11"/>
        <v>0.54</v>
      </c>
      <c r="BA63" s="55">
        <f t="shared" si="12"/>
        <v>0.16200000000000001</v>
      </c>
      <c r="BC63" s="1"/>
      <c r="BD63" s="54"/>
      <c r="BE63" s="54">
        <v>598</v>
      </c>
      <c r="BF63" s="1" t="s">
        <v>33</v>
      </c>
      <c r="BG63" s="1"/>
      <c r="BH63" s="25">
        <f t="shared" si="13"/>
        <v>16</v>
      </c>
      <c r="BI63" s="25">
        <f t="shared" si="14"/>
        <v>16</v>
      </c>
      <c r="BJ63" s="25">
        <f t="shared" si="15"/>
        <v>8</v>
      </c>
      <c r="BK63" s="25">
        <f t="shared" si="16"/>
        <v>9</v>
      </c>
      <c r="BL63" s="3">
        <v>58</v>
      </c>
      <c r="BM63" s="25">
        <f t="shared" si="17"/>
        <v>59858</v>
      </c>
      <c r="BN63" s="25">
        <f t="shared" si="18"/>
        <v>60344</v>
      </c>
      <c r="BO63" s="25">
        <f t="shared" si="19"/>
        <v>603</v>
      </c>
      <c r="BP63" s="25">
        <f t="shared" si="20"/>
        <v>44</v>
      </c>
      <c r="BR63" s="25" t="str" cm="1">
        <f t="array" ref="BR63">IF($BP63="","",IF(INDEX(BC$6:BC$105,$BP63,1)="","",INDEX(BC$6:BC$105,$BP63,1)))</f>
        <v/>
      </c>
      <c r="BS63" s="25" t="str" cm="1">
        <f t="array" ref="BS63">IF($BP63="","",IF(INDEX(BD$6:BD$105,$BP63,1)="","",INDEX(BD$6:BD$105,$BP63,1)))</f>
        <v/>
      </c>
      <c r="BT63" s="25" cm="1">
        <f t="array" ref="BT63">IF($BP63="","",IF(INDEX(BE$6:BE$105,$BP63,1)="","",INDEX(BE$6:BE$105,$BP63,1)))</f>
        <v>603</v>
      </c>
      <c r="BU63" s="25" t="str" cm="1">
        <f t="array" ref="BU63">IF($BP63="","",IF(INDEX(BF$6:BF$105,$BP63,1)="","",INDEX(BF$6:BF$105,$BP63,1)))</f>
        <v>Nol Reijmer</v>
      </c>
      <c r="BV63" s="25" t="str" cm="1">
        <f t="array" ref="BV63">IF($BP63="","",IF(INDEX(BG$6:BG$105,$BP63,1)="","",INDEX(BG$6:BG$105,$BP63,1)))</f>
        <v/>
      </c>
      <c r="BW63" s="25" cm="1">
        <f t="array" ref="BW63">IF($BP63="","",IF(INDEX(BH$6:BH$105,$BP63,1)="","",INDEX(BH$6:BH$105,$BP63,1)))</f>
        <v>26</v>
      </c>
      <c r="BX63" s="25" cm="1">
        <f t="array" ref="BX63">IF($BP63="","",IF(INDEX(BI$6:BI$105,$BP63,1)="","",INDEX(BI$6:BI$105,$BP63,1)))</f>
        <v>19</v>
      </c>
      <c r="BY63" s="25" cm="1">
        <f t="array" ref="BY63">IF($BP63="","",IF(INDEX(BJ$6:BJ$105,$BP63,1)="","",INDEX(BJ$6:BJ$105,$BP63,1)))</f>
        <v>10</v>
      </c>
      <c r="BZ63" s="25" cm="1">
        <f t="array" ref="BZ63">IF($BP63="","",IF(INDEX(BK$6:BK$105,$BP63,1)="","",INDEX(BK$6:BK$105,$BP63,1)))</f>
        <v>14</v>
      </c>
      <c r="CB63" s="25" t="str">
        <f t="shared" si="21"/>
        <v>Nol Reijmer</v>
      </c>
      <c r="CC63" s="25">
        <f t="shared" si="24"/>
        <v>11</v>
      </c>
      <c r="CD63" s="28">
        <f t="shared" si="24"/>
        <v>0.85</v>
      </c>
      <c r="CE63" s="25">
        <f t="shared" si="24"/>
        <v>13</v>
      </c>
      <c r="CF63" s="28">
        <f t="shared" si="24"/>
        <v>0.62</v>
      </c>
      <c r="CG63" s="25">
        <f t="shared" si="24"/>
        <v>5</v>
      </c>
      <c r="CH63" s="30">
        <f t="shared" si="24"/>
        <v>0.2</v>
      </c>
      <c r="CI63" s="25">
        <f t="shared" si="24"/>
        <v>8</v>
      </c>
      <c r="CJ63" s="28">
        <f t="shared" si="24"/>
        <v>0.62</v>
      </c>
    </row>
    <row r="64" spans="1:88" x14ac:dyDescent="0.2">
      <c r="A64" s="19">
        <v>8008</v>
      </c>
      <c r="B64" s="19"/>
      <c r="C64" s="17" t="s">
        <v>0</v>
      </c>
      <c r="D64" s="20"/>
      <c r="E64" s="21" t="s">
        <v>0</v>
      </c>
      <c r="F64" s="22">
        <v>0</v>
      </c>
      <c r="G64" s="17">
        <v>0</v>
      </c>
      <c r="I64" s="22">
        <v>0</v>
      </c>
      <c r="J64" s="17">
        <v>0</v>
      </c>
      <c r="L64" s="23">
        <v>0</v>
      </c>
      <c r="M64" s="17">
        <v>0</v>
      </c>
      <c r="O64" s="22">
        <v>0</v>
      </c>
      <c r="P64" s="17">
        <v>0</v>
      </c>
      <c r="R64" s="1"/>
      <c r="S64" s="1"/>
      <c r="T64" s="54"/>
      <c r="U64" s="54"/>
      <c r="V64" s="1" t="s">
        <v>253</v>
      </c>
      <c r="W64" s="1"/>
      <c r="X64" s="1"/>
      <c r="Y64" s="1"/>
      <c r="Z64" s="1"/>
      <c r="AA64" s="1"/>
      <c r="AB64" s="1"/>
      <c r="AD64" s="25">
        <f t="shared" si="4"/>
        <v>0</v>
      </c>
      <c r="AE64" s="25" t="str">
        <f t="shared" si="5"/>
        <v>Hans Martens</v>
      </c>
      <c r="AF64" s="25">
        <f t="shared" si="25"/>
        <v>0</v>
      </c>
      <c r="AG64" s="25">
        <f t="shared" si="25"/>
        <v>0</v>
      </c>
      <c r="AH64" s="25">
        <f t="shared" si="25"/>
        <v>0</v>
      </c>
      <c r="AI64" s="25">
        <f t="shared" si="25"/>
        <v>0</v>
      </c>
      <c r="AJ64" s="28" t="str">
        <f>IF(AF64=0,"",VLOOKUP($AE64,$D$6:$P163,AJ$1,FALSE))</f>
        <v/>
      </c>
      <c r="AK64" s="28" t="str">
        <f>IF(AG64=0,"",VLOOKUP($AE64,$D$6:$P163,AK$1,FALSE))</f>
        <v/>
      </c>
      <c r="AL64" s="30" t="str">
        <f>IF(AH64=0,"",VLOOKUP($AE64,$D$6:$P163,AL$1,FALSE))</f>
        <v/>
      </c>
      <c r="AM64" s="28" t="str">
        <f>IF(AI64=0,"",VLOOKUP($AE64,$D$6:$P163,AM$1,FALSE))</f>
        <v/>
      </c>
      <c r="AO64" s="49" t="str">
        <f t="shared" si="6"/>
        <v/>
      </c>
      <c r="AQ64" s="50">
        <v>0.99</v>
      </c>
      <c r="AR64" s="50"/>
      <c r="AS64" s="53"/>
      <c r="AT64" s="26"/>
      <c r="AU64" s="28">
        <f t="shared" si="7"/>
        <v>0.99</v>
      </c>
      <c r="AV64" s="28">
        <f t="shared" si="8"/>
        <v>0.73</v>
      </c>
      <c r="AW64" s="30">
        <f t="shared" si="9"/>
        <v>0.219</v>
      </c>
      <c r="AY64" s="28">
        <f t="shared" si="10"/>
        <v>0.99</v>
      </c>
      <c r="AZ64" s="28">
        <f t="shared" si="11"/>
        <v>0.73</v>
      </c>
      <c r="BA64" s="55">
        <f t="shared" si="12"/>
        <v>0.219</v>
      </c>
      <c r="BC64" s="1"/>
      <c r="BD64" s="54"/>
      <c r="BE64" s="54">
        <v>599</v>
      </c>
      <c r="BF64" s="1" t="s">
        <v>253</v>
      </c>
      <c r="BG64" s="1"/>
      <c r="BH64" s="25">
        <f t="shared" si="13"/>
        <v>30</v>
      </c>
      <c r="BI64" s="25">
        <f t="shared" si="14"/>
        <v>22</v>
      </c>
      <c r="BJ64" s="25">
        <f t="shared" si="15"/>
        <v>11</v>
      </c>
      <c r="BK64" s="25">
        <f t="shared" si="16"/>
        <v>17</v>
      </c>
      <c r="BL64" s="3">
        <v>59</v>
      </c>
      <c r="BM64" s="25">
        <f t="shared" si="17"/>
        <v>59959</v>
      </c>
      <c r="BN64" s="25">
        <f t="shared" si="18"/>
        <v>60445</v>
      </c>
      <c r="BO64" s="25">
        <f t="shared" si="19"/>
        <v>604</v>
      </c>
      <c r="BP64" s="25">
        <f t="shared" si="20"/>
        <v>45</v>
      </c>
      <c r="BR64" s="25" t="str" cm="1">
        <f t="array" ref="BR64">IF($BP64="","",IF(INDEX(BC$6:BC$105,$BP64,1)="","",INDEX(BC$6:BC$105,$BP64,1)))</f>
        <v/>
      </c>
      <c r="BS64" s="25" t="str" cm="1">
        <f t="array" ref="BS64">IF($BP64="","",IF(INDEX(BD$6:BD$105,$BP64,1)="","",INDEX(BD$6:BD$105,$BP64,1)))</f>
        <v/>
      </c>
      <c r="BT64" s="25" cm="1">
        <f t="array" ref="BT64">IF($BP64="","",IF(INDEX(BE$6:BE$105,$BP64,1)="","",INDEX(BE$6:BE$105,$BP64,1)))</f>
        <v>604</v>
      </c>
      <c r="BU64" s="25" t="str" cm="1">
        <f t="array" ref="BU64">IF($BP64="","",IF(INDEX(BF$6:BF$105,$BP64,1)="","",INDEX(BF$6:BF$105,$BP64,1)))</f>
        <v>Piet Hendrikx</v>
      </c>
      <c r="BV64" s="25" t="str" cm="1">
        <f t="array" ref="BV64">IF($BP64="","",IF(INDEX(BG$6:BG$105,$BP64,1)="","",INDEX(BG$6:BG$105,$BP64,1)))</f>
        <v/>
      </c>
      <c r="BW64" s="25" cm="1">
        <f t="array" ref="BW64">IF($BP64="","",IF(INDEX(BH$6:BH$105,$BP64,1)="","",INDEX(BH$6:BH$105,$BP64,1)))</f>
        <v>28</v>
      </c>
      <c r="BX64" s="25" cm="1">
        <f t="array" ref="BX64">IF($BP64="","",IF(INDEX(BI$6:BI$105,$BP64,1)="","",INDEX(BI$6:BI$105,$BP64,1)))</f>
        <v>18</v>
      </c>
      <c r="BY64" s="25" cm="1">
        <f t="array" ref="BY64">IF($BP64="","",IF(INDEX(BJ$6:BJ$105,$BP64,1)="","",INDEX(BJ$6:BJ$105,$BP64,1)))</f>
        <v>10</v>
      </c>
      <c r="BZ64" s="25" cm="1">
        <f t="array" ref="BZ64">IF($BP64="","",IF(INDEX(BK$6:BK$105,$BP64,1)="","",INDEX(BK$6:BK$105,$BP64,1)))</f>
        <v>16</v>
      </c>
      <c r="CB64" s="25" t="str">
        <f t="shared" si="21"/>
        <v>Piet Hendrikx</v>
      </c>
      <c r="CC64" s="25">
        <f t="shared" si="24"/>
        <v>21</v>
      </c>
      <c r="CD64" s="28">
        <f t="shared" si="24"/>
        <v>0.94</v>
      </c>
      <c r="CE64" s="25">
        <f t="shared" si="24"/>
        <v>6</v>
      </c>
      <c r="CF64" s="28">
        <f t="shared" si="24"/>
        <v>0.59</v>
      </c>
      <c r="CG64" s="25">
        <f t="shared" si="24"/>
        <v>6</v>
      </c>
      <c r="CH64" s="30">
        <f t="shared" si="24"/>
        <v>0.20300000000000001</v>
      </c>
      <c r="CI64" s="25">
        <f t="shared" si="24"/>
        <v>0</v>
      </c>
      <c r="CJ64" s="28" t="str">
        <f t="shared" si="24"/>
        <v/>
      </c>
    </row>
    <row r="65" spans="1:88" x14ac:dyDescent="0.2">
      <c r="A65" s="19">
        <v>8009</v>
      </c>
      <c r="B65" s="19"/>
      <c r="C65" s="17" t="s">
        <v>0</v>
      </c>
      <c r="D65" s="20"/>
      <c r="E65" s="21" t="s">
        <v>0</v>
      </c>
      <c r="F65" s="22">
        <v>0</v>
      </c>
      <c r="G65" s="17">
        <v>0</v>
      </c>
      <c r="I65" s="22">
        <v>0</v>
      </c>
      <c r="J65" s="17">
        <v>0</v>
      </c>
      <c r="L65" s="23">
        <v>0</v>
      </c>
      <c r="M65" s="17">
        <v>0</v>
      </c>
      <c r="O65" s="22">
        <v>0</v>
      </c>
      <c r="P65" s="17">
        <v>0</v>
      </c>
      <c r="R65" s="1"/>
      <c r="S65" s="1"/>
      <c r="T65" s="54"/>
      <c r="U65" s="54"/>
      <c r="V65" s="1"/>
      <c r="W65" s="54"/>
      <c r="X65" s="1"/>
      <c r="Y65" s="1"/>
      <c r="Z65" s="1"/>
      <c r="AA65" s="1"/>
      <c r="AB65" s="1"/>
      <c r="AD65" s="25" t="str">
        <f t="shared" si="4"/>
        <v/>
      </c>
      <c r="AE65" s="25" t="str">
        <f t="shared" si="5"/>
        <v/>
      </c>
      <c r="AF65" s="25">
        <f t="shared" ref="AF65:AI105" si="26">IF($AD65=1,VLOOKUP($AE65,$D$6:$P$105,AF$1,FALSE),0)</f>
        <v>0</v>
      </c>
      <c r="AG65" s="25">
        <f t="shared" si="26"/>
        <v>0</v>
      </c>
      <c r="AH65" s="25">
        <f t="shared" si="26"/>
        <v>0</v>
      </c>
      <c r="AI65" s="25">
        <f t="shared" si="26"/>
        <v>0</v>
      </c>
      <c r="AJ65" s="28" t="str">
        <f>IF(AF65=0,"",VLOOKUP($AE65,$D$6:$P164,AJ$1,FALSE))</f>
        <v/>
      </c>
      <c r="AK65" s="28" t="str">
        <f>IF(AG65=0,"",VLOOKUP($AE65,$D$6:$P164,AK$1,FALSE))</f>
        <v/>
      </c>
      <c r="AL65" s="30" t="str">
        <f>IF(AH65=0,"",VLOOKUP($AE65,$D$6:$P164,AL$1,FALSE))</f>
        <v/>
      </c>
      <c r="AM65" s="28" t="str">
        <f>IF(AI65=0,"",VLOOKUP($AE65,$D$6:$P164,AM$1,FALSE))</f>
        <v/>
      </c>
      <c r="AO65" s="49" t="str">
        <f t="shared" si="6"/>
        <v/>
      </c>
      <c r="AQ65" s="50"/>
      <c r="AR65" s="50"/>
      <c r="AS65" s="53"/>
      <c r="AU65" s="28" t="str">
        <f t="shared" ref="AU65:AU105" si="27">IF(COUNT(AQ65:AR65)&gt;0,SUM(AQ65:AR65),IF(AS65="","",ROUND((50*AS65-5)/6,2)))</f>
        <v/>
      </c>
      <c r="AV65" s="28" t="str">
        <f t="shared" si="8"/>
        <v/>
      </c>
      <c r="AW65" s="30" t="str">
        <f t="shared" ref="AW65:AW105" si="28">IF(AU65="","",ROUND((6*AU65+5)/50,3))</f>
        <v/>
      </c>
      <c r="AY65" s="28" t="str">
        <f t="shared" ref="AY65:AY105" si="29">IF(AJ65="",AU65,AJ65)</f>
        <v/>
      </c>
      <c r="AZ65" s="28" t="str">
        <f t="shared" ref="AZ65:AZ105" si="30">IF(AK65="",AV65,AK65)</f>
        <v/>
      </c>
      <c r="BA65" s="55" t="str">
        <f t="shared" ref="BA65:BA105" si="31">IF(AL65="",AW65,AL65)</f>
        <v/>
      </c>
      <c r="BC65" s="1"/>
      <c r="BD65" s="54"/>
      <c r="BE65" s="54"/>
      <c r="BF65" s="1"/>
      <c r="BG65" s="1"/>
      <c r="BH65" s="25" t="str">
        <f t="shared" si="13"/>
        <v/>
      </c>
      <c r="BI65" s="25" t="str">
        <f t="shared" si="14"/>
        <v/>
      </c>
      <c r="BJ65" s="25" t="str">
        <f t="shared" si="15"/>
        <v/>
      </c>
      <c r="BK65" s="25" t="str">
        <f t="shared" si="16"/>
        <v/>
      </c>
      <c r="BL65" s="3">
        <v>60</v>
      </c>
      <c r="BM65" s="25" t="str">
        <f t="shared" si="17"/>
        <v/>
      </c>
      <c r="BN65" s="25" t="str">
        <f t="shared" si="18"/>
        <v/>
      </c>
      <c r="BO65" s="25" t="str">
        <f t="shared" si="19"/>
        <v/>
      </c>
      <c r="BP65" s="25" t="str">
        <f t="shared" si="20"/>
        <v/>
      </c>
      <c r="BR65" s="25" t="str" cm="1">
        <f t="array" ref="BR65">IF($BP65="","",IF(INDEX(BC$6:BC$105,$BP65,1)="","",INDEX(BC$6:BC$105,$BP65,1)))</f>
        <v/>
      </c>
      <c r="BS65" s="25" t="str" cm="1">
        <f t="array" ref="BS65">IF($BP65="","",IF(INDEX(BD$6:BD$105,$BP65,1)="","",INDEX(BD$6:BD$105,$BP65,1)))</f>
        <v/>
      </c>
      <c r="BT65" s="25" t="str" cm="1">
        <f t="array" ref="BT65">IF($BP65="","",IF(INDEX(BE$6:BE$105,$BP65,1)="","",INDEX(BE$6:BE$105,$BP65,1)))</f>
        <v/>
      </c>
      <c r="BU65" s="25" t="str" cm="1">
        <f t="array" ref="BU65">IF($BP65="","",IF(INDEX(BF$6:BF$105,$BP65,1)="","",INDEX(BF$6:BF$105,$BP65,1)))</f>
        <v/>
      </c>
      <c r="BV65" s="25" t="str" cm="1">
        <f t="array" ref="BV65">IF($BP65="","",IF(INDEX(BG$6:BG$105,$BP65,1)="","",INDEX(BG$6:BG$105,$BP65,1)))</f>
        <v/>
      </c>
      <c r="BW65" s="25" t="str" cm="1">
        <f t="array" ref="BW65">IF($BP65="","",IF(INDEX(BH$6:BH$105,$BP65,1)="","",INDEX(BH$6:BH$105,$BP65,1)))</f>
        <v/>
      </c>
      <c r="BX65" s="25" t="str" cm="1">
        <f t="array" ref="BX65">IF($BP65="","",IF(INDEX(BI$6:BI$105,$BP65,1)="","",INDEX(BI$6:BI$105,$BP65,1)))</f>
        <v/>
      </c>
      <c r="BY65" s="25" t="str" cm="1">
        <f t="array" ref="BY65">IF($BP65="","",IF(INDEX(BJ$6:BJ$105,$BP65,1)="","",INDEX(BJ$6:BJ$105,$BP65,1)))</f>
        <v/>
      </c>
      <c r="BZ65" s="25" t="str" cm="1">
        <f t="array" ref="BZ65">IF($BP65="","",IF(INDEX(BK$6:BK$105,$BP65,1)="","",INDEX(BK$6:BK$105,$BP65,1)))</f>
        <v/>
      </c>
      <c r="CB65" s="25" t="str">
        <f t="shared" si="21"/>
        <v/>
      </c>
      <c r="CC65" s="25" t="str">
        <f t="shared" si="24"/>
        <v/>
      </c>
      <c r="CD65" s="28" t="str">
        <f t="shared" si="24"/>
        <v/>
      </c>
      <c r="CE65" s="25" t="str">
        <f t="shared" si="24"/>
        <v/>
      </c>
      <c r="CF65" s="28" t="str">
        <f t="shared" si="24"/>
        <v/>
      </c>
      <c r="CG65" s="25" t="str">
        <f t="shared" si="24"/>
        <v/>
      </c>
      <c r="CH65" s="30" t="str">
        <f t="shared" si="24"/>
        <v/>
      </c>
      <c r="CI65" s="25" t="str">
        <f t="shared" si="24"/>
        <v/>
      </c>
      <c r="CJ65" s="28" t="str">
        <f t="shared" si="24"/>
        <v/>
      </c>
    </row>
    <row r="66" spans="1:88" x14ac:dyDescent="0.2">
      <c r="A66" s="19">
        <v>8010</v>
      </c>
      <c r="B66" s="19"/>
      <c r="C66" s="17" t="s">
        <v>0</v>
      </c>
      <c r="D66" s="20"/>
      <c r="E66" s="21" t="s">
        <v>0</v>
      </c>
      <c r="F66" s="22">
        <v>0</v>
      </c>
      <c r="G66" s="17">
        <v>0</v>
      </c>
      <c r="I66" s="22">
        <v>0</v>
      </c>
      <c r="J66" s="17">
        <v>0</v>
      </c>
      <c r="L66" s="23">
        <v>0</v>
      </c>
      <c r="M66" s="17">
        <v>0</v>
      </c>
      <c r="O66" s="22">
        <v>0</v>
      </c>
      <c r="P66" s="17">
        <v>0</v>
      </c>
      <c r="R66" s="1"/>
      <c r="S66" s="1"/>
      <c r="T66" s="54"/>
      <c r="U66" s="54"/>
      <c r="V66" s="1"/>
      <c r="W66" s="54"/>
      <c r="X66" s="1"/>
      <c r="Y66" s="1"/>
      <c r="Z66" s="1"/>
      <c r="AA66" s="1"/>
      <c r="AB66" s="1"/>
      <c r="AD66" s="25" t="str">
        <f t="shared" si="4"/>
        <v/>
      </c>
      <c r="AE66" s="25" t="str">
        <f t="shared" si="5"/>
        <v/>
      </c>
      <c r="AF66" s="25">
        <f t="shared" si="26"/>
        <v>0</v>
      </c>
      <c r="AG66" s="25">
        <f t="shared" si="26"/>
        <v>0</v>
      </c>
      <c r="AH66" s="25">
        <f t="shared" si="26"/>
        <v>0</v>
      </c>
      <c r="AI66" s="25">
        <f t="shared" si="26"/>
        <v>0</v>
      </c>
      <c r="AJ66" s="28" t="str">
        <f>IF(AF66=0,"",VLOOKUP($AE66,$D$6:$P165,AJ$1,FALSE))</f>
        <v/>
      </c>
      <c r="AK66" s="28" t="str">
        <f>IF(AG66=0,"",VLOOKUP($AE66,$D$6:$P165,AK$1,FALSE))</f>
        <v/>
      </c>
      <c r="AL66" s="30" t="str">
        <f>IF(AH66=0,"",VLOOKUP($AE66,$D$6:$P165,AL$1,FALSE))</f>
        <v/>
      </c>
      <c r="AM66" s="28" t="str">
        <f>IF(AI66=0,"",VLOOKUP($AE66,$D$6:$P165,AM$1,FALSE))</f>
        <v/>
      </c>
      <c r="AO66" s="49" t="str">
        <f t="shared" si="6"/>
        <v/>
      </c>
      <c r="AQ66" s="50"/>
      <c r="AR66" s="50"/>
      <c r="AS66" s="53"/>
      <c r="AU66" s="28" t="str">
        <f t="shared" si="27"/>
        <v/>
      </c>
      <c r="AV66" s="28" t="str">
        <f t="shared" si="8"/>
        <v/>
      </c>
      <c r="AW66" s="30" t="str">
        <f t="shared" si="28"/>
        <v/>
      </c>
      <c r="AY66" s="28" t="str">
        <f t="shared" si="29"/>
        <v/>
      </c>
      <c r="AZ66" s="28" t="str">
        <f t="shared" si="30"/>
        <v/>
      </c>
      <c r="BA66" s="55" t="str">
        <f t="shared" si="31"/>
        <v/>
      </c>
      <c r="BC66" s="1"/>
      <c r="BD66" s="54"/>
      <c r="BE66" s="54"/>
      <c r="BF66" s="1"/>
      <c r="BG66" s="1"/>
      <c r="BH66" s="25" t="str">
        <f t="shared" si="13"/>
        <v/>
      </c>
      <c r="BI66" s="25" t="str">
        <f t="shared" si="14"/>
        <v/>
      </c>
      <c r="BJ66" s="25" t="str">
        <f t="shared" si="15"/>
        <v/>
      </c>
      <c r="BK66" s="25" t="str">
        <f t="shared" si="16"/>
        <v/>
      </c>
      <c r="BL66" s="3">
        <v>61</v>
      </c>
      <c r="BM66" s="25" t="str">
        <f t="shared" si="17"/>
        <v/>
      </c>
      <c r="BN66" s="25" t="str">
        <f t="shared" si="18"/>
        <v/>
      </c>
      <c r="BO66" s="25" t="str">
        <f t="shared" si="19"/>
        <v/>
      </c>
      <c r="BP66" s="25" t="str">
        <f t="shared" si="20"/>
        <v/>
      </c>
      <c r="BR66" s="25" t="str" cm="1">
        <f t="array" ref="BR66">IF($BP66="","",IF(INDEX(BC$6:BC$105,$BP66,1)="","",INDEX(BC$6:BC$105,$BP66,1)))</f>
        <v/>
      </c>
      <c r="BS66" s="25" t="str" cm="1">
        <f t="array" ref="BS66">IF($BP66="","",IF(INDEX(BD$6:BD$105,$BP66,1)="","",INDEX(BD$6:BD$105,$BP66,1)))</f>
        <v/>
      </c>
      <c r="BT66" s="25" t="str" cm="1">
        <f t="array" ref="BT66">IF($BP66="","",IF(INDEX(BE$6:BE$105,$BP66,1)="","",INDEX(BE$6:BE$105,$BP66,1)))</f>
        <v/>
      </c>
      <c r="BU66" s="25" t="str" cm="1">
        <f t="array" ref="BU66">IF($BP66="","",IF(INDEX(BF$6:BF$105,$BP66,1)="","",INDEX(BF$6:BF$105,$BP66,1)))</f>
        <v/>
      </c>
      <c r="BV66" s="25" t="str" cm="1">
        <f t="array" ref="BV66">IF($BP66="","",IF(INDEX(BG$6:BG$105,$BP66,1)="","",INDEX(BG$6:BG$105,$BP66,1)))</f>
        <v/>
      </c>
      <c r="BW66" s="25" t="str" cm="1">
        <f t="array" ref="BW66">IF($BP66="","",IF(INDEX(BH$6:BH$105,$BP66,1)="","",INDEX(BH$6:BH$105,$BP66,1)))</f>
        <v/>
      </c>
      <c r="BX66" s="25" t="str" cm="1">
        <f t="array" ref="BX66">IF($BP66="","",IF(INDEX(BI$6:BI$105,$BP66,1)="","",INDEX(BI$6:BI$105,$BP66,1)))</f>
        <v/>
      </c>
      <c r="BY66" s="25" t="str" cm="1">
        <f t="array" ref="BY66">IF($BP66="","",IF(INDEX(BJ$6:BJ$105,$BP66,1)="","",INDEX(BJ$6:BJ$105,$BP66,1)))</f>
        <v/>
      </c>
      <c r="BZ66" s="25" t="str" cm="1">
        <f t="array" ref="BZ66">IF($BP66="","",IF(INDEX(BK$6:BK$105,$BP66,1)="","",INDEX(BK$6:BK$105,$BP66,1)))</f>
        <v/>
      </c>
      <c r="CB66" s="25" t="str">
        <f t="shared" si="21"/>
        <v/>
      </c>
      <c r="CC66" s="25" t="str">
        <f t="shared" si="24"/>
        <v/>
      </c>
      <c r="CD66" s="28" t="str">
        <f t="shared" si="24"/>
        <v/>
      </c>
      <c r="CE66" s="25" t="str">
        <f t="shared" si="24"/>
        <v/>
      </c>
      <c r="CF66" s="28" t="str">
        <f t="shared" si="24"/>
        <v/>
      </c>
      <c r="CG66" s="25" t="str">
        <f t="shared" si="24"/>
        <v/>
      </c>
      <c r="CH66" s="30" t="str">
        <f t="shared" si="24"/>
        <v/>
      </c>
      <c r="CI66" s="25" t="str">
        <f t="shared" si="24"/>
        <v/>
      </c>
      <c r="CJ66" s="28" t="str">
        <f t="shared" si="24"/>
        <v/>
      </c>
    </row>
    <row r="67" spans="1:88" x14ac:dyDescent="0.2">
      <c r="A67" s="19">
        <v>8011</v>
      </c>
      <c r="B67" s="19"/>
      <c r="C67" s="17" t="s">
        <v>0</v>
      </c>
      <c r="D67" s="20"/>
      <c r="E67" s="21" t="s">
        <v>0</v>
      </c>
      <c r="F67" s="22">
        <v>0</v>
      </c>
      <c r="G67" s="17">
        <v>0</v>
      </c>
      <c r="I67" s="22">
        <v>0</v>
      </c>
      <c r="J67" s="17">
        <v>0</v>
      </c>
      <c r="L67" s="23">
        <v>0</v>
      </c>
      <c r="M67" s="17">
        <v>0</v>
      </c>
      <c r="O67" s="22">
        <v>0</v>
      </c>
      <c r="P67" s="17">
        <v>0</v>
      </c>
      <c r="R67" s="1"/>
      <c r="S67" s="1"/>
      <c r="T67" s="54"/>
      <c r="U67" s="54"/>
      <c r="V67" s="1"/>
      <c r="W67" s="54"/>
      <c r="X67" s="1"/>
      <c r="Y67" s="1"/>
      <c r="Z67" s="1"/>
      <c r="AA67" s="1"/>
      <c r="AB67" s="1"/>
      <c r="AD67" s="25" t="str">
        <f t="shared" si="4"/>
        <v/>
      </c>
      <c r="AE67" s="25" t="str">
        <f t="shared" si="5"/>
        <v/>
      </c>
      <c r="AF67" s="25">
        <f t="shared" si="26"/>
        <v>0</v>
      </c>
      <c r="AG67" s="25">
        <f t="shared" si="26"/>
        <v>0</v>
      </c>
      <c r="AH67" s="25">
        <f t="shared" si="26"/>
        <v>0</v>
      </c>
      <c r="AI67" s="25">
        <f t="shared" si="26"/>
        <v>0</v>
      </c>
      <c r="AJ67" s="28" t="str">
        <f>IF(AF67=0,"",VLOOKUP($AE67,$D$6:$P166,AJ$1,FALSE))</f>
        <v/>
      </c>
      <c r="AK67" s="28" t="str">
        <f>IF(AG67=0,"",VLOOKUP($AE67,$D$6:$P166,AK$1,FALSE))</f>
        <v/>
      </c>
      <c r="AL67" s="30" t="str">
        <f>IF(AH67=0,"",VLOOKUP($AE67,$D$6:$P166,AL$1,FALSE))</f>
        <v/>
      </c>
      <c r="AM67" s="28" t="str">
        <f>IF(AI67=0,"",VLOOKUP($AE67,$D$6:$P166,AM$1,FALSE))</f>
        <v/>
      </c>
      <c r="AO67" s="49" t="str">
        <f t="shared" si="6"/>
        <v/>
      </c>
      <c r="AQ67" s="50"/>
      <c r="AR67" s="50"/>
      <c r="AS67" s="53"/>
      <c r="AU67" s="28" t="str">
        <f t="shared" si="27"/>
        <v/>
      </c>
      <c r="AV67" s="28" t="str">
        <f t="shared" si="8"/>
        <v/>
      </c>
      <c r="AW67" s="30" t="str">
        <f t="shared" si="28"/>
        <v/>
      </c>
      <c r="AY67" s="28" t="str">
        <f t="shared" si="29"/>
        <v/>
      </c>
      <c r="AZ67" s="28" t="str">
        <f t="shared" si="30"/>
        <v/>
      </c>
      <c r="BA67" s="55" t="str">
        <f t="shared" si="31"/>
        <v/>
      </c>
      <c r="BC67" s="1"/>
      <c r="BD67" s="54"/>
      <c r="BE67" s="54"/>
      <c r="BF67" s="1"/>
      <c r="BG67" s="1"/>
      <c r="BH67" s="25" t="str">
        <f t="shared" si="13"/>
        <v/>
      </c>
      <c r="BI67" s="25" t="str">
        <f t="shared" si="14"/>
        <v/>
      </c>
      <c r="BJ67" s="25" t="str">
        <f t="shared" si="15"/>
        <v/>
      </c>
      <c r="BK67" s="25" t="str">
        <f t="shared" si="16"/>
        <v/>
      </c>
      <c r="BL67" s="3">
        <v>62</v>
      </c>
      <c r="BM67" s="25" t="str">
        <f t="shared" si="17"/>
        <v/>
      </c>
      <c r="BN67" s="25" t="str">
        <f t="shared" si="18"/>
        <v/>
      </c>
      <c r="BO67" s="25" t="str">
        <f t="shared" si="19"/>
        <v/>
      </c>
      <c r="BP67" s="25" t="str">
        <f t="shared" si="20"/>
        <v/>
      </c>
      <c r="BR67" s="25" t="str" cm="1">
        <f t="array" ref="BR67">IF($BP67="","",IF(INDEX(BC$6:BC$105,$BP67,1)="","",INDEX(BC$6:BC$105,$BP67,1)))</f>
        <v/>
      </c>
      <c r="BS67" s="25" t="str" cm="1">
        <f t="array" ref="BS67">IF($BP67="","",IF(INDEX(BD$6:BD$105,$BP67,1)="","",INDEX(BD$6:BD$105,$BP67,1)))</f>
        <v/>
      </c>
      <c r="BT67" s="25" t="str" cm="1">
        <f t="array" ref="BT67">IF($BP67="","",IF(INDEX(BE$6:BE$105,$BP67,1)="","",INDEX(BE$6:BE$105,$BP67,1)))</f>
        <v/>
      </c>
      <c r="BU67" s="25" t="str" cm="1">
        <f t="array" ref="BU67">IF($BP67="","",IF(INDEX(BF$6:BF$105,$BP67,1)="","",INDEX(BF$6:BF$105,$BP67,1)))</f>
        <v/>
      </c>
      <c r="BV67" s="25" t="str" cm="1">
        <f t="array" ref="BV67">IF($BP67="","",IF(INDEX(BG$6:BG$105,$BP67,1)="","",INDEX(BG$6:BG$105,$BP67,1)))</f>
        <v/>
      </c>
      <c r="BW67" s="25" t="str" cm="1">
        <f t="array" ref="BW67">IF($BP67="","",IF(INDEX(BH$6:BH$105,$BP67,1)="","",INDEX(BH$6:BH$105,$BP67,1)))</f>
        <v/>
      </c>
      <c r="BX67" s="25" t="str" cm="1">
        <f t="array" ref="BX67">IF($BP67="","",IF(INDEX(BI$6:BI$105,$BP67,1)="","",INDEX(BI$6:BI$105,$BP67,1)))</f>
        <v/>
      </c>
      <c r="BY67" s="25" t="str" cm="1">
        <f t="array" ref="BY67">IF($BP67="","",IF(INDEX(BJ$6:BJ$105,$BP67,1)="","",INDEX(BJ$6:BJ$105,$BP67,1)))</f>
        <v/>
      </c>
      <c r="BZ67" s="25" t="str" cm="1">
        <f t="array" ref="BZ67">IF($BP67="","",IF(INDEX(BK$6:BK$105,$BP67,1)="","",INDEX(BK$6:BK$105,$BP67,1)))</f>
        <v/>
      </c>
      <c r="CB67" s="25" t="str">
        <f t="shared" si="21"/>
        <v/>
      </c>
      <c r="CC67" s="25" t="str">
        <f t="shared" si="24"/>
        <v/>
      </c>
      <c r="CD67" s="28" t="str">
        <f t="shared" si="24"/>
        <v/>
      </c>
      <c r="CE67" s="25" t="str">
        <f t="shared" si="24"/>
        <v/>
      </c>
      <c r="CF67" s="28" t="str">
        <f t="shared" si="24"/>
        <v/>
      </c>
      <c r="CG67" s="25" t="str">
        <f t="shared" si="24"/>
        <v/>
      </c>
      <c r="CH67" s="30" t="str">
        <f t="shared" si="24"/>
        <v/>
      </c>
      <c r="CI67" s="25" t="str">
        <f t="shared" si="24"/>
        <v/>
      </c>
      <c r="CJ67" s="28" t="str">
        <f t="shared" si="24"/>
        <v/>
      </c>
    </row>
    <row r="68" spans="1:88" x14ac:dyDescent="0.2">
      <c r="A68" s="19">
        <v>8012</v>
      </c>
      <c r="B68" s="19"/>
      <c r="C68" s="17" t="s">
        <v>0</v>
      </c>
      <c r="D68" s="20"/>
      <c r="E68" s="21" t="s">
        <v>0</v>
      </c>
      <c r="F68" s="22">
        <v>0</v>
      </c>
      <c r="G68" s="17">
        <v>0</v>
      </c>
      <c r="I68" s="22">
        <v>0</v>
      </c>
      <c r="J68" s="17">
        <v>0</v>
      </c>
      <c r="L68" s="23">
        <v>0</v>
      </c>
      <c r="M68" s="17">
        <v>0</v>
      </c>
      <c r="O68" s="22">
        <v>0</v>
      </c>
      <c r="P68" s="17">
        <v>0</v>
      </c>
      <c r="R68" s="1"/>
      <c r="S68" s="1"/>
      <c r="T68" s="54"/>
      <c r="U68" s="54"/>
      <c r="V68" s="1"/>
      <c r="W68" s="54"/>
      <c r="X68" s="1"/>
      <c r="Y68" s="1"/>
      <c r="Z68" s="1"/>
      <c r="AA68" s="1"/>
      <c r="AB68" s="1"/>
      <c r="AD68" s="25" t="str">
        <f t="shared" si="4"/>
        <v/>
      </c>
      <c r="AE68" s="25" t="str">
        <f t="shared" si="5"/>
        <v/>
      </c>
      <c r="AF68" s="25">
        <f t="shared" si="26"/>
        <v>0</v>
      </c>
      <c r="AG68" s="25">
        <f t="shared" si="26"/>
        <v>0</v>
      </c>
      <c r="AH68" s="25">
        <f t="shared" si="26"/>
        <v>0</v>
      </c>
      <c r="AI68" s="25">
        <f t="shared" si="26"/>
        <v>0</v>
      </c>
      <c r="AJ68" s="28" t="str">
        <f>IF(AF68=0,"",VLOOKUP($AE68,$D$6:$P167,AJ$1,FALSE))</f>
        <v/>
      </c>
      <c r="AK68" s="28" t="str">
        <f>IF(AG68=0,"",VLOOKUP($AE68,$D$6:$P167,AK$1,FALSE))</f>
        <v/>
      </c>
      <c r="AL68" s="30" t="str">
        <f>IF(AH68=0,"",VLOOKUP($AE68,$D$6:$P167,AL$1,FALSE))</f>
        <v/>
      </c>
      <c r="AM68" s="28" t="str">
        <f>IF(AI68=0,"",VLOOKUP($AE68,$D$6:$P167,AM$1,FALSE))</f>
        <v/>
      </c>
      <c r="AO68" s="49" t="str">
        <f t="shared" si="6"/>
        <v/>
      </c>
      <c r="AQ68" s="50"/>
      <c r="AR68" s="50"/>
      <c r="AS68" s="53"/>
      <c r="AU68" s="28" t="str">
        <f t="shared" si="27"/>
        <v/>
      </c>
      <c r="AV68" s="28" t="str">
        <f t="shared" si="8"/>
        <v/>
      </c>
      <c r="AW68" s="30" t="str">
        <f t="shared" si="28"/>
        <v/>
      </c>
      <c r="AY68" s="28" t="str">
        <f t="shared" si="29"/>
        <v/>
      </c>
      <c r="AZ68" s="28" t="str">
        <f t="shared" si="30"/>
        <v/>
      </c>
      <c r="BA68" s="55" t="str">
        <f t="shared" si="31"/>
        <v/>
      </c>
      <c r="BC68" s="1"/>
      <c r="BD68" s="54"/>
      <c r="BE68" s="54"/>
      <c r="BF68" s="1"/>
      <c r="BG68" s="1"/>
      <c r="BH68" s="25" t="str">
        <f t="shared" si="13"/>
        <v/>
      </c>
      <c r="BI68" s="25" t="str">
        <f t="shared" si="14"/>
        <v/>
      </c>
      <c r="BJ68" s="25" t="str">
        <f t="shared" si="15"/>
        <v/>
      </c>
      <c r="BK68" s="25" t="str">
        <f t="shared" si="16"/>
        <v/>
      </c>
      <c r="BL68" s="3">
        <v>63</v>
      </c>
      <c r="BM68" s="25" t="str">
        <f t="shared" si="17"/>
        <v/>
      </c>
      <c r="BN68" s="25" t="str">
        <f t="shared" si="18"/>
        <v/>
      </c>
      <c r="BO68" s="25" t="str">
        <f t="shared" si="19"/>
        <v/>
      </c>
      <c r="BP68" s="25" t="str">
        <f t="shared" si="20"/>
        <v/>
      </c>
      <c r="BR68" s="25" t="str" cm="1">
        <f t="array" ref="BR68">IF($BP68="","",IF(INDEX(BC$6:BC$105,$BP68,1)="","",INDEX(BC$6:BC$105,$BP68,1)))</f>
        <v/>
      </c>
      <c r="BS68" s="25" t="str" cm="1">
        <f t="array" ref="BS68">IF($BP68="","",IF(INDEX(BD$6:BD$105,$BP68,1)="","",INDEX(BD$6:BD$105,$BP68,1)))</f>
        <v/>
      </c>
      <c r="BT68" s="25" t="str" cm="1">
        <f t="array" ref="BT68">IF($BP68="","",IF(INDEX(BE$6:BE$105,$BP68,1)="","",INDEX(BE$6:BE$105,$BP68,1)))</f>
        <v/>
      </c>
      <c r="BU68" s="25" t="str" cm="1">
        <f t="array" ref="BU68">IF($BP68="","",IF(INDEX(BF$6:BF$105,$BP68,1)="","",INDEX(BF$6:BF$105,$BP68,1)))</f>
        <v/>
      </c>
      <c r="BV68" s="25" t="str" cm="1">
        <f t="array" ref="BV68">IF($BP68="","",IF(INDEX(BG$6:BG$105,$BP68,1)="","",INDEX(BG$6:BG$105,$BP68,1)))</f>
        <v/>
      </c>
      <c r="BW68" s="25" t="str" cm="1">
        <f t="array" ref="BW68">IF($BP68="","",IF(INDEX(BH$6:BH$105,$BP68,1)="","",INDEX(BH$6:BH$105,$BP68,1)))</f>
        <v/>
      </c>
      <c r="BX68" s="25" t="str" cm="1">
        <f t="array" ref="BX68">IF($BP68="","",IF(INDEX(BI$6:BI$105,$BP68,1)="","",INDEX(BI$6:BI$105,$BP68,1)))</f>
        <v/>
      </c>
      <c r="BY68" s="25" t="str" cm="1">
        <f t="array" ref="BY68">IF($BP68="","",IF(INDEX(BJ$6:BJ$105,$BP68,1)="","",INDEX(BJ$6:BJ$105,$BP68,1)))</f>
        <v/>
      </c>
      <c r="BZ68" s="25" t="str" cm="1">
        <f t="array" ref="BZ68">IF($BP68="","",IF(INDEX(BK$6:BK$105,$BP68,1)="","",INDEX(BK$6:BK$105,$BP68,1)))</f>
        <v/>
      </c>
      <c r="CB68" s="25" t="str">
        <f t="shared" si="21"/>
        <v/>
      </c>
      <c r="CC68" s="25" t="str">
        <f t="shared" si="24"/>
        <v/>
      </c>
      <c r="CD68" s="28" t="str">
        <f t="shared" si="24"/>
        <v/>
      </c>
      <c r="CE68" s="25" t="str">
        <f t="shared" si="24"/>
        <v/>
      </c>
      <c r="CF68" s="28" t="str">
        <f t="shared" si="24"/>
        <v/>
      </c>
      <c r="CG68" s="25" t="str">
        <f t="shared" si="24"/>
        <v/>
      </c>
      <c r="CH68" s="30" t="str">
        <f t="shared" si="24"/>
        <v/>
      </c>
      <c r="CI68" s="25" t="str">
        <f t="shared" si="24"/>
        <v/>
      </c>
      <c r="CJ68" s="28" t="str">
        <f t="shared" si="24"/>
        <v/>
      </c>
    </row>
    <row r="69" spans="1:88" x14ac:dyDescent="0.2">
      <c r="A69" s="19">
        <v>8013</v>
      </c>
      <c r="B69" s="19"/>
      <c r="C69" s="17" t="s">
        <v>0</v>
      </c>
      <c r="D69" s="20"/>
      <c r="E69" s="21" t="s">
        <v>0</v>
      </c>
      <c r="F69" s="22">
        <v>0</v>
      </c>
      <c r="G69" s="17">
        <v>0</v>
      </c>
      <c r="I69" s="22">
        <v>0</v>
      </c>
      <c r="J69" s="17">
        <v>0</v>
      </c>
      <c r="L69" s="23">
        <v>0</v>
      </c>
      <c r="M69" s="17">
        <v>0</v>
      </c>
      <c r="O69" s="22">
        <v>0</v>
      </c>
      <c r="P69" s="17">
        <v>0</v>
      </c>
      <c r="R69" s="1"/>
      <c r="S69" s="1"/>
      <c r="T69" s="54"/>
      <c r="U69" s="54"/>
      <c r="V69" s="1"/>
      <c r="W69" s="54"/>
      <c r="X69" s="1"/>
      <c r="Y69" s="1"/>
      <c r="Z69" s="1"/>
      <c r="AA69" s="1"/>
      <c r="AB69" s="1"/>
      <c r="AD69" s="25" t="str">
        <f t="shared" si="4"/>
        <v/>
      </c>
      <c r="AE69" s="25" t="str">
        <f t="shared" si="5"/>
        <v/>
      </c>
      <c r="AF69" s="25">
        <f t="shared" si="26"/>
        <v>0</v>
      </c>
      <c r="AG69" s="25">
        <f t="shared" si="26"/>
        <v>0</v>
      </c>
      <c r="AH69" s="25">
        <f t="shared" si="26"/>
        <v>0</v>
      </c>
      <c r="AI69" s="25">
        <f t="shared" si="26"/>
        <v>0</v>
      </c>
      <c r="AJ69" s="28" t="str">
        <f>IF(AF69=0,"",VLOOKUP($AE69,$D$6:$P168,AJ$1,FALSE))</f>
        <v/>
      </c>
      <c r="AK69" s="28" t="str">
        <f>IF(AG69=0,"",VLOOKUP($AE69,$D$6:$P168,AK$1,FALSE))</f>
        <v/>
      </c>
      <c r="AL69" s="30" t="str">
        <f>IF(AH69=0,"",VLOOKUP($AE69,$D$6:$P168,AL$1,FALSE))</f>
        <v/>
      </c>
      <c r="AM69" s="28" t="str">
        <f>IF(AI69=0,"",VLOOKUP($AE69,$D$6:$P168,AM$1,FALSE))</f>
        <v/>
      </c>
      <c r="AO69" s="49" t="str">
        <f t="shared" si="6"/>
        <v/>
      </c>
      <c r="AQ69" s="50"/>
      <c r="AR69" s="50"/>
      <c r="AS69" s="53"/>
      <c r="AU69" s="28" t="str">
        <f t="shared" si="27"/>
        <v/>
      </c>
      <c r="AV69" s="28" t="str">
        <f t="shared" si="8"/>
        <v/>
      </c>
      <c r="AW69" s="30" t="str">
        <f t="shared" si="28"/>
        <v/>
      </c>
      <c r="AY69" s="28" t="str">
        <f t="shared" si="29"/>
        <v/>
      </c>
      <c r="AZ69" s="28" t="str">
        <f t="shared" si="30"/>
        <v/>
      </c>
      <c r="BA69" s="55" t="str">
        <f t="shared" si="31"/>
        <v/>
      </c>
      <c r="BC69" s="1"/>
      <c r="BD69" s="54"/>
      <c r="BE69" s="54"/>
      <c r="BF69" s="1"/>
      <c r="BG69" s="1"/>
      <c r="BH69" s="25" t="str">
        <f t="shared" si="13"/>
        <v/>
      </c>
      <c r="BI69" s="25" t="str">
        <f t="shared" si="14"/>
        <v/>
      </c>
      <c r="BJ69" s="25" t="str">
        <f t="shared" si="15"/>
        <v/>
      </c>
      <c r="BK69" s="25" t="str">
        <f t="shared" si="16"/>
        <v/>
      </c>
      <c r="BL69" s="3">
        <v>64</v>
      </c>
      <c r="BM69" s="25" t="str">
        <f t="shared" si="17"/>
        <v/>
      </c>
      <c r="BN69" s="25" t="str">
        <f t="shared" si="18"/>
        <v/>
      </c>
      <c r="BO69" s="25" t="str">
        <f t="shared" si="19"/>
        <v/>
      </c>
      <c r="BP69" s="25" t="str">
        <f t="shared" si="20"/>
        <v/>
      </c>
      <c r="BR69" s="25" t="str" cm="1">
        <f t="array" ref="BR69">IF($BP69="","",IF(INDEX(BC$6:BC$105,$BP69,1)="","",INDEX(BC$6:BC$105,$BP69,1)))</f>
        <v/>
      </c>
      <c r="BS69" s="25" t="str" cm="1">
        <f t="array" ref="BS69">IF($BP69="","",IF(INDEX(BD$6:BD$105,$BP69,1)="","",INDEX(BD$6:BD$105,$BP69,1)))</f>
        <v/>
      </c>
      <c r="BT69" s="25" t="str" cm="1">
        <f t="array" ref="BT69">IF($BP69="","",IF(INDEX(BE$6:BE$105,$BP69,1)="","",INDEX(BE$6:BE$105,$BP69,1)))</f>
        <v/>
      </c>
      <c r="BU69" s="25" t="str" cm="1">
        <f t="array" ref="BU69">IF($BP69="","",IF(INDEX(BF$6:BF$105,$BP69,1)="","",INDEX(BF$6:BF$105,$BP69,1)))</f>
        <v/>
      </c>
      <c r="BV69" s="25" t="str" cm="1">
        <f t="array" ref="BV69">IF($BP69="","",IF(INDEX(BG$6:BG$105,$BP69,1)="","",INDEX(BG$6:BG$105,$BP69,1)))</f>
        <v/>
      </c>
      <c r="BW69" s="25" t="str" cm="1">
        <f t="array" ref="BW69">IF($BP69="","",IF(INDEX(BH$6:BH$105,$BP69,1)="","",INDEX(BH$6:BH$105,$BP69,1)))</f>
        <v/>
      </c>
      <c r="BX69" s="25" t="str" cm="1">
        <f t="array" ref="BX69">IF($BP69="","",IF(INDEX(BI$6:BI$105,$BP69,1)="","",INDEX(BI$6:BI$105,$BP69,1)))</f>
        <v/>
      </c>
      <c r="BY69" s="25" t="str" cm="1">
        <f t="array" ref="BY69">IF($BP69="","",IF(INDEX(BJ$6:BJ$105,$BP69,1)="","",INDEX(BJ$6:BJ$105,$BP69,1)))</f>
        <v/>
      </c>
      <c r="BZ69" s="25" t="str" cm="1">
        <f t="array" ref="BZ69">IF($BP69="","",IF(INDEX(BK$6:BK$105,$BP69,1)="","",INDEX(BK$6:BK$105,$BP69,1)))</f>
        <v/>
      </c>
      <c r="CB69" s="25" t="str">
        <f t="shared" si="21"/>
        <v/>
      </c>
      <c r="CC69" s="25" t="str">
        <f t="shared" si="24"/>
        <v/>
      </c>
      <c r="CD69" s="28" t="str">
        <f t="shared" si="24"/>
        <v/>
      </c>
      <c r="CE69" s="25" t="str">
        <f t="shared" si="24"/>
        <v/>
      </c>
      <c r="CF69" s="28" t="str">
        <f t="shared" si="24"/>
        <v/>
      </c>
      <c r="CG69" s="25" t="str">
        <f t="shared" si="24"/>
        <v/>
      </c>
      <c r="CH69" s="30" t="str">
        <f t="shared" si="24"/>
        <v/>
      </c>
      <c r="CI69" s="25" t="str">
        <f t="shared" si="24"/>
        <v/>
      </c>
      <c r="CJ69" s="28" t="str">
        <f t="shared" si="24"/>
        <v/>
      </c>
    </row>
    <row r="70" spans="1:88" x14ac:dyDescent="0.2">
      <c r="A70" s="19">
        <v>8014</v>
      </c>
      <c r="B70" s="19"/>
      <c r="C70" s="17" t="s">
        <v>0</v>
      </c>
      <c r="D70" s="20"/>
      <c r="E70" s="21" t="s">
        <v>0</v>
      </c>
      <c r="F70" s="22">
        <v>0</v>
      </c>
      <c r="G70" s="17">
        <v>0</v>
      </c>
      <c r="I70" s="22">
        <v>0</v>
      </c>
      <c r="J70" s="17">
        <v>0</v>
      </c>
      <c r="L70" s="23">
        <v>0</v>
      </c>
      <c r="M70" s="17">
        <v>0</v>
      </c>
      <c r="O70" s="22">
        <v>0</v>
      </c>
      <c r="P70" s="17">
        <v>0</v>
      </c>
      <c r="R70" s="1"/>
      <c r="S70" s="1"/>
      <c r="T70" s="54"/>
      <c r="U70" s="54"/>
      <c r="V70" s="1"/>
      <c r="W70" s="54"/>
      <c r="X70" s="1"/>
      <c r="Y70" s="1"/>
      <c r="Z70" s="1"/>
      <c r="AA70" s="1"/>
      <c r="AB70" s="1"/>
      <c r="AD70" s="25" t="str">
        <f t="shared" si="4"/>
        <v/>
      </c>
      <c r="AE70" s="25" t="str">
        <f t="shared" si="5"/>
        <v/>
      </c>
      <c r="AF70" s="25">
        <f t="shared" si="26"/>
        <v>0</v>
      </c>
      <c r="AG70" s="25">
        <f t="shared" si="26"/>
        <v>0</v>
      </c>
      <c r="AH70" s="25">
        <f t="shared" si="26"/>
        <v>0</v>
      </c>
      <c r="AI70" s="25">
        <f t="shared" si="26"/>
        <v>0</v>
      </c>
      <c r="AJ70" s="28" t="str">
        <f>IF(AF70=0,"",VLOOKUP($AE70,$D$6:$P169,AJ$1,FALSE))</f>
        <v/>
      </c>
      <c r="AK70" s="28" t="str">
        <f>IF(AG70=0,"",VLOOKUP($AE70,$D$6:$P169,AK$1,FALSE))</f>
        <v/>
      </c>
      <c r="AL70" s="30" t="str">
        <f>IF(AH70=0,"",VLOOKUP($AE70,$D$6:$P169,AL$1,FALSE))</f>
        <v/>
      </c>
      <c r="AM70" s="28" t="str">
        <f>IF(AI70=0,"",VLOOKUP($AE70,$D$6:$P169,AM$1,FALSE))</f>
        <v/>
      </c>
      <c r="AO70" s="49" t="str">
        <f t="shared" si="6"/>
        <v/>
      </c>
      <c r="AQ70" s="50"/>
      <c r="AR70" s="50"/>
      <c r="AS70" s="53"/>
      <c r="AU70" s="28" t="str">
        <f t="shared" si="27"/>
        <v/>
      </c>
      <c r="AV70" s="28" t="str">
        <f t="shared" si="8"/>
        <v/>
      </c>
      <c r="AW70" s="30" t="str">
        <f t="shared" si="28"/>
        <v/>
      </c>
      <c r="AY70" s="28" t="str">
        <f t="shared" si="29"/>
        <v/>
      </c>
      <c r="AZ70" s="28" t="str">
        <f t="shared" si="30"/>
        <v/>
      </c>
      <c r="BA70" s="55" t="str">
        <f t="shared" si="31"/>
        <v/>
      </c>
      <c r="BC70" s="1"/>
      <c r="BD70" s="54"/>
      <c r="BE70" s="54"/>
      <c r="BF70" s="1"/>
      <c r="BG70" s="1"/>
      <c r="BH70" s="25" t="str">
        <f t="shared" si="13"/>
        <v/>
      </c>
      <c r="BI70" s="25" t="str">
        <f t="shared" si="14"/>
        <v/>
      </c>
      <c r="BJ70" s="25" t="str">
        <f t="shared" si="15"/>
        <v/>
      </c>
      <c r="BK70" s="25" t="str">
        <f t="shared" si="16"/>
        <v/>
      </c>
      <c r="BL70" s="3">
        <v>65</v>
      </c>
      <c r="BM70" s="25" t="str">
        <f t="shared" si="17"/>
        <v/>
      </c>
      <c r="BN70" s="25" t="str">
        <f t="shared" si="18"/>
        <v/>
      </c>
      <c r="BO70" s="25" t="str">
        <f t="shared" si="19"/>
        <v/>
      </c>
      <c r="BP70" s="25" t="str">
        <f t="shared" si="20"/>
        <v/>
      </c>
      <c r="BR70" s="25" t="str" cm="1">
        <f t="array" ref="BR70">IF($BP70="","",IF(INDEX(BC$6:BC$105,$BP70,1)="","",INDEX(BC$6:BC$105,$BP70,1)))</f>
        <v/>
      </c>
      <c r="BS70" s="25" t="str" cm="1">
        <f t="array" ref="BS70">IF($BP70="","",IF(INDEX(BD$6:BD$105,$BP70,1)="","",INDEX(BD$6:BD$105,$BP70,1)))</f>
        <v/>
      </c>
      <c r="BT70" s="25" t="str" cm="1">
        <f t="array" ref="BT70">IF($BP70="","",IF(INDEX(BE$6:BE$105,$BP70,1)="","",INDEX(BE$6:BE$105,$BP70,1)))</f>
        <v/>
      </c>
      <c r="BU70" s="25" t="str" cm="1">
        <f t="array" ref="BU70">IF($BP70="","",IF(INDEX(BF$6:BF$105,$BP70,1)="","",INDEX(BF$6:BF$105,$BP70,1)))</f>
        <v/>
      </c>
      <c r="BV70" s="25" t="str" cm="1">
        <f t="array" ref="BV70">IF($BP70="","",IF(INDEX(BG$6:BG$105,$BP70,1)="","",INDEX(BG$6:BG$105,$BP70,1)))</f>
        <v/>
      </c>
      <c r="BW70" s="25" t="str" cm="1">
        <f t="array" ref="BW70">IF($BP70="","",IF(INDEX(BH$6:BH$105,$BP70,1)="","",INDEX(BH$6:BH$105,$BP70,1)))</f>
        <v/>
      </c>
      <c r="BX70" s="25" t="str" cm="1">
        <f t="array" ref="BX70">IF($BP70="","",IF(INDEX(BI$6:BI$105,$BP70,1)="","",INDEX(BI$6:BI$105,$BP70,1)))</f>
        <v/>
      </c>
      <c r="BY70" s="25" t="str" cm="1">
        <f t="array" ref="BY70">IF($BP70="","",IF(INDEX(BJ$6:BJ$105,$BP70,1)="","",INDEX(BJ$6:BJ$105,$BP70,1)))</f>
        <v/>
      </c>
      <c r="BZ70" s="25" t="str" cm="1">
        <f t="array" ref="BZ70">IF($BP70="","",IF(INDEX(BK$6:BK$105,$BP70,1)="","",INDEX(BK$6:BK$105,$BP70,1)))</f>
        <v/>
      </c>
      <c r="CB70" s="25" t="str">
        <f t="shared" si="21"/>
        <v/>
      </c>
      <c r="CC70" s="25" t="str">
        <f t="shared" si="24"/>
        <v/>
      </c>
      <c r="CD70" s="28" t="str">
        <f t="shared" si="24"/>
        <v/>
      </c>
      <c r="CE70" s="25" t="str">
        <f t="shared" si="24"/>
        <v/>
      </c>
      <c r="CF70" s="28" t="str">
        <f t="shared" si="24"/>
        <v/>
      </c>
      <c r="CG70" s="25" t="str">
        <f t="shared" si="24"/>
        <v/>
      </c>
      <c r="CH70" s="30" t="str">
        <f t="shared" si="24"/>
        <v/>
      </c>
      <c r="CI70" s="25" t="str">
        <f t="shared" si="24"/>
        <v/>
      </c>
      <c r="CJ70" s="28" t="str">
        <f t="shared" ref="CD70:CJ105" si="32">IF($CB70="","",VLOOKUP($CB70,$AE$6:$AM$105,CJ$1,FALSE))</f>
        <v/>
      </c>
    </row>
    <row r="71" spans="1:88" x14ac:dyDescent="0.2">
      <c r="A71" s="19">
        <v>8015</v>
      </c>
      <c r="B71" s="19"/>
      <c r="C71" s="17" t="s">
        <v>0</v>
      </c>
      <c r="D71" s="20"/>
      <c r="E71" s="21" t="s">
        <v>0</v>
      </c>
      <c r="F71" s="22">
        <v>0</v>
      </c>
      <c r="G71" s="17">
        <v>0</v>
      </c>
      <c r="I71" s="22">
        <v>0</v>
      </c>
      <c r="J71" s="17">
        <v>0</v>
      </c>
      <c r="L71" s="23">
        <v>0</v>
      </c>
      <c r="M71" s="17">
        <v>0</v>
      </c>
      <c r="O71" s="22">
        <v>0</v>
      </c>
      <c r="P71" s="17">
        <v>0</v>
      </c>
      <c r="R71" s="1"/>
      <c r="S71" s="1"/>
      <c r="T71" s="54"/>
      <c r="U71" s="54"/>
      <c r="V71" s="1"/>
      <c r="W71" s="54"/>
      <c r="X71" s="1"/>
      <c r="Y71" s="1"/>
      <c r="Z71" s="1"/>
      <c r="AA71" s="1"/>
      <c r="AB71" s="1"/>
      <c r="AD71" s="25" t="str">
        <f t="shared" ref="AD71:AD105" si="33">IF(V71="","",COUNTIF(D$6:D$105,V71))</f>
        <v/>
      </c>
      <c r="AE71" s="25" t="str">
        <f t="shared" ref="AE71:AE105" si="34">IF(V71="","",V71)</f>
        <v/>
      </c>
      <c r="AF71" s="25">
        <f t="shared" si="26"/>
        <v>0</v>
      </c>
      <c r="AG71" s="25">
        <f t="shared" si="26"/>
        <v>0</v>
      </c>
      <c r="AH71" s="25">
        <f t="shared" si="26"/>
        <v>0</v>
      </c>
      <c r="AI71" s="25">
        <f t="shared" si="26"/>
        <v>0</v>
      </c>
      <c r="AJ71" s="28" t="str">
        <f>IF(AF71=0,"",VLOOKUP($AE71,$D$6:$P170,AJ$1,FALSE))</f>
        <v/>
      </c>
      <c r="AK71" s="28" t="str">
        <f>IF(AG71=0,"",VLOOKUP($AE71,$D$6:$P170,AK$1,FALSE))</f>
        <v/>
      </c>
      <c r="AL71" s="30" t="str">
        <f>IF(AH71=0,"",VLOOKUP($AE71,$D$6:$P170,AL$1,FALSE))</f>
        <v/>
      </c>
      <c r="AM71" s="28" t="str">
        <f>IF(AI71=0,"",VLOOKUP($AE71,$D$6:$P170,AM$1,FALSE))</f>
        <v/>
      </c>
      <c r="AO71" s="49" t="str">
        <f t="shared" ref="AO71:AO105" si="35">IF(AE71="","",IF(COUNT(AJ71:AM71)=4,"",IF(COUNT(AQ71:AS71)&gt;0,"","x")))</f>
        <v/>
      </c>
      <c r="AQ71" s="50"/>
      <c r="AR71" s="50"/>
      <c r="AS71" s="53"/>
      <c r="AU71" s="28" t="str">
        <f t="shared" si="27"/>
        <v/>
      </c>
      <c r="AV71" s="28" t="str">
        <f t="shared" ref="AV71:AV105" si="36">IF(AU71="","",ROUND((12*AU71+10)/30,2))</f>
        <v/>
      </c>
      <c r="AW71" s="30" t="str">
        <f t="shared" si="28"/>
        <v/>
      </c>
      <c r="AY71" s="28" t="str">
        <f t="shared" si="29"/>
        <v/>
      </c>
      <c r="AZ71" s="28" t="str">
        <f t="shared" si="30"/>
        <v/>
      </c>
      <c r="BA71" s="55" t="str">
        <f t="shared" si="31"/>
        <v/>
      </c>
      <c r="BC71" s="1"/>
      <c r="BD71" s="54"/>
      <c r="BE71" s="54"/>
      <c r="BF71" s="1"/>
      <c r="BG71" s="1"/>
      <c r="BH71" s="25" t="str">
        <f t="shared" ref="BH71:BH105" si="37">IF(AY71="","",ROUND(BH$1*AY71,0))</f>
        <v/>
      </c>
      <c r="BI71" s="25" t="str">
        <f t="shared" ref="BI71:BI105" si="38">IF(AZ71="","",ROUND(BI$1*AZ71,0))</f>
        <v/>
      </c>
      <c r="BJ71" s="25" t="str">
        <f t="shared" ref="BJ71:BJ105" si="39">IF(BA71="","",ROUND(BJ$1*BA71,0))</f>
        <v/>
      </c>
      <c r="BK71" s="25" t="str">
        <f t="shared" ref="BK71:BK105" si="40">IF(AY71="","",ROUND(BK$1*AY71,0))</f>
        <v/>
      </c>
      <c r="BL71" s="3">
        <v>66</v>
      </c>
      <c r="BM71" s="25" t="str">
        <f t="shared" ref="BM71:BM105" si="41">IF(BL71&gt;BM$4,"",100*BE71+BL71)</f>
        <v/>
      </c>
      <c r="BN71" s="25" t="str">
        <f t="shared" ref="BN71:BN105" si="42">IF(BM71="","",SMALL(BM$6:BM$105,BL71))</f>
        <v/>
      </c>
      <c r="BO71" s="25" t="str">
        <f t="shared" ref="BO71:BO105" si="43">IF(BN71="","",INT(BN71/100))</f>
        <v/>
      </c>
      <c r="BP71" s="25" t="str">
        <f t="shared" ref="BP71:BP105" si="44">IF(BN71="","",BN71-100*BO71)</f>
        <v/>
      </c>
      <c r="BR71" s="25" t="str" cm="1">
        <f t="array" ref="BR71">IF($BP71="","",IF(INDEX(BC$6:BC$105,$BP71,1)="","",INDEX(BC$6:BC$105,$BP71,1)))</f>
        <v/>
      </c>
      <c r="BS71" s="25" t="str" cm="1">
        <f t="array" ref="BS71">IF($BP71="","",IF(INDEX(BD$6:BD$105,$BP71,1)="","",INDEX(BD$6:BD$105,$BP71,1)))</f>
        <v/>
      </c>
      <c r="BT71" s="25" t="str" cm="1">
        <f t="array" ref="BT71">IF($BP71="","",IF(INDEX(BE$6:BE$105,$BP71,1)="","",INDEX(BE$6:BE$105,$BP71,1)))</f>
        <v/>
      </c>
      <c r="BU71" s="25" t="str" cm="1">
        <f t="array" ref="BU71">IF($BP71="","",IF(INDEX(BF$6:BF$105,$BP71,1)="","",INDEX(BF$6:BF$105,$BP71,1)))</f>
        <v/>
      </c>
      <c r="BV71" s="25" t="str" cm="1">
        <f t="array" ref="BV71">IF($BP71="","",IF(INDEX(BG$6:BG$105,$BP71,1)="","",INDEX(BG$6:BG$105,$BP71,1)))</f>
        <v/>
      </c>
      <c r="BW71" s="25" t="str" cm="1">
        <f t="array" ref="BW71">IF($BP71="","",IF(INDEX(BH$6:BH$105,$BP71,1)="","",INDEX(BH$6:BH$105,$BP71,1)))</f>
        <v/>
      </c>
      <c r="BX71" s="25" t="str" cm="1">
        <f t="array" ref="BX71">IF($BP71="","",IF(INDEX(BI$6:BI$105,$BP71,1)="","",INDEX(BI$6:BI$105,$BP71,1)))</f>
        <v/>
      </c>
      <c r="BY71" s="25" t="str" cm="1">
        <f t="array" ref="BY71">IF($BP71="","",IF(INDEX(BJ$6:BJ$105,$BP71,1)="","",INDEX(BJ$6:BJ$105,$BP71,1)))</f>
        <v/>
      </c>
      <c r="BZ71" s="25" t="str" cm="1">
        <f t="array" ref="BZ71">IF($BP71="","",IF(INDEX(BK$6:BK$105,$BP71,1)="","",INDEX(BK$6:BK$105,$BP71,1)))</f>
        <v/>
      </c>
      <c r="CB71" s="25" t="str">
        <f t="shared" ref="CB71:CB105" si="45">IF(BU71="","",BU71)</f>
        <v/>
      </c>
      <c r="CC71" s="25" t="str">
        <f t="shared" ref="CC71:CC105" si="46">IF($CB71="","",VLOOKUP($CB71,$AE$6:$AM$105,CC$1,FALSE))</f>
        <v/>
      </c>
      <c r="CD71" s="28" t="str">
        <f t="shared" si="32"/>
        <v/>
      </c>
      <c r="CE71" s="25" t="str">
        <f t="shared" si="32"/>
        <v/>
      </c>
      <c r="CF71" s="28" t="str">
        <f t="shared" si="32"/>
        <v/>
      </c>
      <c r="CG71" s="25" t="str">
        <f t="shared" si="32"/>
        <v/>
      </c>
      <c r="CH71" s="30" t="str">
        <f t="shared" si="32"/>
        <v/>
      </c>
      <c r="CI71" s="25" t="str">
        <f t="shared" si="32"/>
        <v/>
      </c>
      <c r="CJ71" s="28" t="str">
        <f t="shared" si="32"/>
        <v/>
      </c>
    </row>
    <row r="72" spans="1:88" x14ac:dyDescent="0.2">
      <c r="A72" s="19">
        <v>8016</v>
      </c>
      <c r="B72" s="19"/>
      <c r="C72" s="17" t="s">
        <v>0</v>
      </c>
      <c r="D72" s="20"/>
      <c r="E72" s="21" t="s">
        <v>0</v>
      </c>
      <c r="F72" s="22">
        <v>0</v>
      </c>
      <c r="G72" s="17">
        <v>0</v>
      </c>
      <c r="I72" s="22">
        <v>0</v>
      </c>
      <c r="J72" s="17">
        <v>0</v>
      </c>
      <c r="L72" s="23">
        <v>0</v>
      </c>
      <c r="M72" s="17">
        <v>0</v>
      </c>
      <c r="O72" s="22">
        <v>0</v>
      </c>
      <c r="P72" s="17">
        <v>0</v>
      </c>
      <c r="R72" s="1"/>
      <c r="S72" s="1"/>
      <c r="T72" s="54"/>
      <c r="U72" s="54"/>
      <c r="V72" s="1"/>
      <c r="W72" s="54"/>
      <c r="X72" s="1"/>
      <c r="Y72" s="1"/>
      <c r="Z72" s="1"/>
      <c r="AA72" s="1"/>
      <c r="AB72" s="1"/>
      <c r="AD72" s="25" t="str">
        <f t="shared" si="33"/>
        <v/>
      </c>
      <c r="AE72" s="25" t="str">
        <f t="shared" si="34"/>
        <v/>
      </c>
      <c r="AF72" s="25">
        <f t="shared" si="26"/>
        <v>0</v>
      </c>
      <c r="AG72" s="25">
        <f t="shared" si="26"/>
        <v>0</v>
      </c>
      <c r="AH72" s="25">
        <f t="shared" si="26"/>
        <v>0</v>
      </c>
      <c r="AI72" s="25">
        <f t="shared" si="26"/>
        <v>0</v>
      </c>
      <c r="AJ72" s="28" t="str">
        <f>IF(AF72=0,"",VLOOKUP($AE72,$D$6:$P171,AJ$1,FALSE))</f>
        <v/>
      </c>
      <c r="AK72" s="28" t="str">
        <f>IF(AG72=0,"",VLOOKUP($AE72,$D$6:$P171,AK$1,FALSE))</f>
        <v/>
      </c>
      <c r="AL72" s="30" t="str">
        <f>IF(AH72=0,"",VLOOKUP($AE72,$D$6:$P171,AL$1,FALSE))</f>
        <v/>
      </c>
      <c r="AM72" s="28" t="str">
        <f>IF(AI72=0,"",VLOOKUP($AE72,$D$6:$P171,AM$1,FALSE))</f>
        <v/>
      </c>
      <c r="AO72" s="49" t="str">
        <f t="shared" si="35"/>
        <v/>
      </c>
      <c r="AQ72" s="50"/>
      <c r="AR72" s="50"/>
      <c r="AS72" s="53"/>
      <c r="AU72" s="28" t="str">
        <f t="shared" si="27"/>
        <v/>
      </c>
      <c r="AV72" s="28" t="str">
        <f t="shared" si="36"/>
        <v/>
      </c>
      <c r="AW72" s="30" t="str">
        <f t="shared" si="28"/>
        <v/>
      </c>
      <c r="AY72" s="28" t="str">
        <f t="shared" si="29"/>
        <v/>
      </c>
      <c r="AZ72" s="28" t="str">
        <f t="shared" si="30"/>
        <v/>
      </c>
      <c r="BA72" s="55" t="str">
        <f t="shared" si="31"/>
        <v/>
      </c>
      <c r="BC72" s="1"/>
      <c r="BD72" s="54"/>
      <c r="BE72" s="54"/>
      <c r="BF72" s="1"/>
      <c r="BG72" s="1"/>
      <c r="BH72" s="25" t="str">
        <f t="shared" si="37"/>
        <v/>
      </c>
      <c r="BI72" s="25" t="str">
        <f t="shared" si="38"/>
        <v/>
      </c>
      <c r="BJ72" s="25" t="str">
        <f t="shared" si="39"/>
        <v/>
      </c>
      <c r="BK72" s="25" t="str">
        <f t="shared" si="40"/>
        <v/>
      </c>
      <c r="BL72" s="3">
        <v>67</v>
      </c>
      <c r="BM72" s="25" t="str">
        <f t="shared" si="41"/>
        <v/>
      </c>
      <c r="BN72" s="25" t="str">
        <f t="shared" si="42"/>
        <v/>
      </c>
      <c r="BO72" s="25" t="str">
        <f t="shared" si="43"/>
        <v/>
      </c>
      <c r="BP72" s="25" t="str">
        <f t="shared" si="44"/>
        <v/>
      </c>
      <c r="BR72" s="25" t="str" cm="1">
        <f t="array" ref="BR72">IF($BP72="","",IF(INDEX(BC$6:BC$105,$BP72,1)="","",INDEX(BC$6:BC$105,$BP72,1)))</f>
        <v/>
      </c>
      <c r="BS72" s="25" t="str" cm="1">
        <f t="array" ref="BS72">IF($BP72="","",IF(INDEX(BD$6:BD$105,$BP72,1)="","",INDEX(BD$6:BD$105,$BP72,1)))</f>
        <v/>
      </c>
      <c r="BT72" s="25" t="str" cm="1">
        <f t="array" ref="BT72">IF($BP72="","",IF(INDEX(BE$6:BE$105,$BP72,1)="","",INDEX(BE$6:BE$105,$BP72,1)))</f>
        <v/>
      </c>
      <c r="BU72" s="25" t="str" cm="1">
        <f t="array" ref="BU72">IF($BP72="","",IF(INDEX(BF$6:BF$105,$BP72,1)="","",INDEX(BF$6:BF$105,$BP72,1)))</f>
        <v/>
      </c>
      <c r="BV72" s="25" t="str" cm="1">
        <f t="array" ref="BV72">IF($BP72="","",IF(INDEX(BG$6:BG$105,$BP72,1)="","",INDEX(BG$6:BG$105,$BP72,1)))</f>
        <v/>
      </c>
      <c r="BW72" s="25" t="str" cm="1">
        <f t="array" ref="BW72">IF($BP72="","",IF(INDEX(BH$6:BH$105,$BP72,1)="","",INDEX(BH$6:BH$105,$BP72,1)))</f>
        <v/>
      </c>
      <c r="BX72" s="25" t="str" cm="1">
        <f t="array" ref="BX72">IF($BP72="","",IF(INDEX(BI$6:BI$105,$BP72,1)="","",INDEX(BI$6:BI$105,$BP72,1)))</f>
        <v/>
      </c>
      <c r="BY72" s="25" t="str" cm="1">
        <f t="array" ref="BY72">IF($BP72="","",IF(INDEX(BJ$6:BJ$105,$BP72,1)="","",INDEX(BJ$6:BJ$105,$BP72,1)))</f>
        <v/>
      </c>
      <c r="BZ72" s="25" t="str" cm="1">
        <f t="array" ref="BZ72">IF($BP72="","",IF(INDEX(BK$6:BK$105,$BP72,1)="","",INDEX(BK$6:BK$105,$BP72,1)))</f>
        <v/>
      </c>
      <c r="CB72" s="25" t="str">
        <f t="shared" si="45"/>
        <v/>
      </c>
      <c r="CC72" s="25" t="str">
        <f t="shared" si="46"/>
        <v/>
      </c>
      <c r="CD72" s="28" t="str">
        <f t="shared" si="32"/>
        <v/>
      </c>
      <c r="CE72" s="25" t="str">
        <f t="shared" si="32"/>
        <v/>
      </c>
      <c r="CF72" s="28" t="str">
        <f t="shared" si="32"/>
        <v/>
      </c>
      <c r="CG72" s="25" t="str">
        <f t="shared" si="32"/>
        <v/>
      </c>
      <c r="CH72" s="30" t="str">
        <f t="shared" si="32"/>
        <v/>
      </c>
      <c r="CI72" s="25" t="str">
        <f t="shared" si="32"/>
        <v/>
      </c>
      <c r="CJ72" s="28" t="str">
        <f t="shared" si="32"/>
        <v/>
      </c>
    </row>
    <row r="73" spans="1:88" x14ac:dyDescent="0.2">
      <c r="A73" s="19">
        <v>8017</v>
      </c>
      <c r="B73" s="19"/>
      <c r="C73" s="17" t="s">
        <v>0</v>
      </c>
      <c r="D73" s="20"/>
      <c r="E73" s="21" t="s">
        <v>0</v>
      </c>
      <c r="F73" s="22">
        <v>0</v>
      </c>
      <c r="G73" s="17">
        <v>0</v>
      </c>
      <c r="I73" s="22">
        <v>0</v>
      </c>
      <c r="J73" s="17">
        <v>0</v>
      </c>
      <c r="L73" s="23">
        <v>0</v>
      </c>
      <c r="M73" s="17">
        <v>0</v>
      </c>
      <c r="O73" s="22">
        <v>0</v>
      </c>
      <c r="P73" s="17">
        <v>0</v>
      </c>
      <c r="R73" s="1"/>
      <c r="S73" s="1"/>
      <c r="T73" s="54"/>
      <c r="U73" s="54"/>
      <c r="V73" s="1"/>
      <c r="W73" s="54"/>
      <c r="X73" s="1"/>
      <c r="Y73" s="1"/>
      <c r="Z73" s="1"/>
      <c r="AA73" s="1"/>
      <c r="AB73" s="1"/>
      <c r="AD73" s="25" t="str">
        <f t="shared" si="33"/>
        <v/>
      </c>
      <c r="AE73" s="25" t="str">
        <f t="shared" si="34"/>
        <v/>
      </c>
      <c r="AF73" s="25">
        <f t="shared" si="26"/>
        <v>0</v>
      </c>
      <c r="AG73" s="25">
        <f t="shared" si="26"/>
        <v>0</v>
      </c>
      <c r="AH73" s="25">
        <f t="shared" si="26"/>
        <v>0</v>
      </c>
      <c r="AI73" s="25">
        <f t="shared" si="26"/>
        <v>0</v>
      </c>
      <c r="AJ73" s="28" t="str">
        <f>IF(AF73=0,"",VLOOKUP($AE73,$D$6:$P172,AJ$1,FALSE))</f>
        <v/>
      </c>
      <c r="AK73" s="28" t="str">
        <f>IF(AG73=0,"",VLOOKUP($AE73,$D$6:$P172,AK$1,FALSE))</f>
        <v/>
      </c>
      <c r="AL73" s="30" t="str">
        <f>IF(AH73=0,"",VLOOKUP($AE73,$D$6:$P172,AL$1,FALSE))</f>
        <v/>
      </c>
      <c r="AM73" s="28" t="str">
        <f>IF(AI73=0,"",VLOOKUP($AE73,$D$6:$P172,AM$1,FALSE))</f>
        <v/>
      </c>
      <c r="AO73" s="49" t="str">
        <f t="shared" si="35"/>
        <v/>
      </c>
      <c r="AQ73" s="50"/>
      <c r="AR73" s="50"/>
      <c r="AS73" s="53"/>
      <c r="AU73" s="28" t="str">
        <f t="shared" si="27"/>
        <v/>
      </c>
      <c r="AV73" s="28" t="str">
        <f t="shared" si="36"/>
        <v/>
      </c>
      <c r="AW73" s="30" t="str">
        <f t="shared" si="28"/>
        <v/>
      </c>
      <c r="AY73" s="28" t="str">
        <f t="shared" si="29"/>
        <v/>
      </c>
      <c r="AZ73" s="28" t="str">
        <f t="shared" si="30"/>
        <v/>
      </c>
      <c r="BA73" s="55" t="str">
        <f t="shared" si="31"/>
        <v/>
      </c>
      <c r="BC73" s="1"/>
      <c r="BD73" s="54"/>
      <c r="BE73" s="54"/>
      <c r="BF73" s="1"/>
      <c r="BG73" s="1"/>
      <c r="BH73" s="25" t="str">
        <f t="shared" si="37"/>
        <v/>
      </c>
      <c r="BI73" s="25" t="str">
        <f t="shared" si="38"/>
        <v/>
      </c>
      <c r="BJ73" s="25" t="str">
        <f t="shared" si="39"/>
        <v/>
      </c>
      <c r="BK73" s="25" t="str">
        <f t="shared" si="40"/>
        <v/>
      </c>
      <c r="BL73" s="3">
        <v>68</v>
      </c>
      <c r="BM73" s="25" t="str">
        <f t="shared" si="41"/>
        <v/>
      </c>
      <c r="BN73" s="25" t="str">
        <f t="shared" si="42"/>
        <v/>
      </c>
      <c r="BO73" s="25" t="str">
        <f t="shared" si="43"/>
        <v/>
      </c>
      <c r="BP73" s="25" t="str">
        <f t="shared" si="44"/>
        <v/>
      </c>
      <c r="BR73" s="25" t="str" cm="1">
        <f t="array" ref="BR73">IF($BP73="","",IF(INDEX(BC$6:BC$105,$BP73,1)="","",INDEX(BC$6:BC$105,$BP73,1)))</f>
        <v/>
      </c>
      <c r="BS73" s="25" t="str" cm="1">
        <f t="array" ref="BS73">IF($BP73="","",IF(INDEX(BD$6:BD$105,$BP73,1)="","",INDEX(BD$6:BD$105,$BP73,1)))</f>
        <v/>
      </c>
      <c r="BT73" s="25" t="str" cm="1">
        <f t="array" ref="BT73">IF($BP73="","",IF(INDEX(BE$6:BE$105,$BP73,1)="","",INDEX(BE$6:BE$105,$BP73,1)))</f>
        <v/>
      </c>
      <c r="BU73" s="25" t="str" cm="1">
        <f t="array" ref="BU73">IF($BP73="","",IF(INDEX(BF$6:BF$105,$BP73,1)="","",INDEX(BF$6:BF$105,$BP73,1)))</f>
        <v/>
      </c>
      <c r="BV73" s="25" t="str" cm="1">
        <f t="array" ref="BV73">IF($BP73="","",IF(INDEX(BG$6:BG$105,$BP73,1)="","",INDEX(BG$6:BG$105,$BP73,1)))</f>
        <v/>
      </c>
      <c r="BW73" s="25" t="str" cm="1">
        <f t="array" ref="BW73">IF($BP73="","",IF(INDEX(BH$6:BH$105,$BP73,1)="","",INDEX(BH$6:BH$105,$BP73,1)))</f>
        <v/>
      </c>
      <c r="BX73" s="25" t="str" cm="1">
        <f t="array" ref="BX73">IF($BP73="","",IF(INDEX(BI$6:BI$105,$BP73,1)="","",INDEX(BI$6:BI$105,$BP73,1)))</f>
        <v/>
      </c>
      <c r="BY73" s="25" t="str" cm="1">
        <f t="array" ref="BY73">IF($BP73="","",IF(INDEX(BJ$6:BJ$105,$BP73,1)="","",INDEX(BJ$6:BJ$105,$BP73,1)))</f>
        <v/>
      </c>
      <c r="BZ73" s="25" t="str" cm="1">
        <f t="array" ref="BZ73">IF($BP73="","",IF(INDEX(BK$6:BK$105,$BP73,1)="","",INDEX(BK$6:BK$105,$BP73,1)))</f>
        <v/>
      </c>
      <c r="CB73" s="25" t="str">
        <f t="shared" si="45"/>
        <v/>
      </c>
      <c r="CC73" s="25" t="str">
        <f t="shared" si="46"/>
        <v/>
      </c>
      <c r="CD73" s="28" t="str">
        <f t="shared" si="32"/>
        <v/>
      </c>
      <c r="CE73" s="25" t="str">
        <f t="shared" si="32"/>
        <v/>
      </c>
      <c r="CF73" s="28" t="str">
        <f t="shared" si="32"/>
        <v/>
      </c>
      <c r="CG73" s="25" t="str">
        <f t="shared" si="32"/>
        <v/>
      </c>
      <c r="CH73" s="30" t="str">
        <f t="shared" si="32"/>
        <v/>
      </c>
      <c r="CI73" s="25" t="str">
        <f t="shared" si="32"/>
        <v/>
      </c>
      <c r="CJ73" s="28" t="str">
        <f t="shared" si="32"/>
        <v/>
      </c>
    </row>
    <row r="74" spans="1:88" x14ac:dyDescent="0.2">
      <c r="A74" s="19">
        <v>8018</v>
      </c>
      <c r="B74" s="19"/>
      <c r="C74" s="17" t="s">
        <v>0</v>
      </c>
      <c r="D74" s="20"/>
      <c r="E74" s="21" t="s">
        <v>0</v>
      </c>
      <c r="F74" s="22">
        <v>0</v>
      </c>
      <c r="G74" s="17">
        <v>0</v>
      </c>
      <c r="I74" s="22">
        <v>0</v>
      </c>
      <c r="J74" s="17">
        <v>0</v>
      </c>
      <c r="L74" s="23">
        <v>0</v>
      </c>
      <c r="M74" s="17">
        <v>0</v>
      </c>
      <c r="O74" s="22">
        <v>0</v>
      </c>
      <c r="P74" s="17">
        <v>0</v>
      </c>
      <c r="R74" s="1"/>
      <c r="S74" s="1"/>
      <c r="T74" s="54"/>
      <c r="U74" s="54"/>
      <c r="V74" s="1"/>
      <c r="W74" s="54"/>
      <c r="X74" s="1"/>
      <c r="Y74" s="1"/>
      <c r="Z74" s="1"/>
      <c r="AA74" s="1"/>
      <c r="AB74" s="1"/>
      <c r="AD74" s="25" t="str">
        <f t="shared" si="33"/>
        <v/>
      </c>
      <c r="AE74" s="25" t="str">
        <f t="shared" si="34"/>
        <v/>
      </c>
      <c r="AF74" s="25">
        <f t="shared" si="26"/>
        <v>0</v>
      </c>
      <c r="AG74" s="25">
        <f t="shared" si="26"/>
        <v>0</v>
      </c>
      <c r="AH74" s="25">
        <f t="shared" si="26"/>
        <v>0</v>
      </c>
      <c r="AI74" s="25">
        <f t="shared" si="26"/>
        <v>0</v>
      </c>
      <c r="AJ74" s="28" t="str">
        <f>IF(AF74=0,"",VLOOKUP($AE74,$D$6:$P173,AJ$1,FALSE))</f>
        <v/>
      </c>
      <c r="AK74" s="28" t="str">
        <f>IF(AG74=0,"",VLOOKUP($AE74,$D$6:$P173,AK$1,FALSE))</f>
        <v/>
      </c>
      <c r="AL74" s="30" t="str">
        <f>IF(AH74=0,"",VLOOKUP($AE74,$D$6:$P173,AL$1,FALSE))</f>
        <v/>
      </c>
      <c r="AM74" s="28" t="str">
        <f>IF(AI74=0,"",VLOOKUP($AE74,$D$6:$P173,AM$1,FALSE))</f>
        <v/>
      </c>
      <c r="AO74" s="49" t="str">
        <f t="shared" si="35"/>
        <v/>
      </c>
      <c r="AQ74" s="50"/>
      <c r="AR74" s="50"/>
      <c r="AS74" s="53"/>
      <c r="AU74" s="28" t="str">
        <f t="shared" si="27"/>
        <v/>
      </c>
      <c r="AV74" s="28" t="str">
        <f t="shared" si="36"/>
        <v/>
      </c>
      <c r="AW74" s="30" t="str">
        <f t="shared" si="28"/>
        <v/>
      </c>
      <c r="AY74" s="28" t="str">
        <f t="shared" si="29"/>
        <v/>
      </c>
      <c r="AZ74" s="28" t="str">
        <f t="shared" si="30"/>
        <v/>
      </c>
      <c r="BA74" s="55" t="str">
        <f t="shared" si="31"/>
        <v/>
      </c>
      <c r="BC74" s="1"/>
      <c r="BD74" s="54"/>
      <c r="BE74" s="54"/>
      <c r="BF74" s="1"/>
      <c r="BG74" s="1"/>
      <c r="BH74" s="25" t="str">
        <f t="shared" si="37"/>
        <v/>
      </c>
      <c r="BI74" s="25" t="str">
        <f t="shared" si="38"/>
        <v/>
      </c>
      <c r="BJ74" s="25" t="str">
        <f t="shared" si="39"/>
        <v/>
      </c>
      <c r="BK74" s="25" t="str">
        <f t="shared" si="40"/>
        <v/>
      </c>
      <c r="BL74" s="3">
        <v>69</v>
      </c>
      <c r="BM74" s="25" t="str">
        <f t="shared" si="41"/>
        <v/>
      </c>
      <c r="BN74" s="25" t="str">
        <f t="shared" si="42"/>
        <v/>
      </c>
      <c r="BO74" s="25" t="str">
        <f t="shared" si="43"/>
        <v/>
      </c>
      <c r="BP74" s="25" t="str">
        <f t="shared" si="44"/>
        <v/>
      </c>
      <c r="BR74" s="25" t="str" cm="1">
        <f t="array" ref="BR74">IF($BP74="","",IF(INDEX(BC$6:BC$105,$BP74,1)="","",INDEX(BC$6:BC$105,$BP74,1)))</f>
        <v/>
      </c>
      <c r="BS74" s="25" t="str" cm="1">
        <f t="array" ref="BS74">IF($BP74="","",IF(INDEX(BD$6:BD$105,$BP74,1)="","",INDEX(BD$6:BD$105,$BP74,1)))</f>
        <v/>
      </c>
      <c r="BT74" s="25" t="str" cm="1">
        <f t="array" ref="BT74">IF($BP74="","",IF(INDEX(BE$6:BE$105,$BP74,1)="","",INDEX(BE$6:BE$105,$BP74,1)))</f>
        <v/>
      </c>
      <c r="BU74" s="25" t="str" cm="1">
        <f t="array" ref="BU74">IF($BP74="","",IF(INDEX(BF$6:BF$105,$BP74,1)="","",INDEX(BF$6:BF$105,$BP74,1)))</f>
        <v/>
      </c>
      <c r="BV74" s="25" t="str" cm="1">
        <f t="array" ref="BV74">IF($BP74="","",IF(INDEX(BG$6:BG$105,$BP74,1)="","",INDEX(BG$6:BG$105,$BP74,1)))</f>
        <v/>
      </c>
      <c r="BW74" s="25" t="str" cm="1">
        <f t="array" ref="BW74">IF($BP74="","",IF(INDEX(BH$6:BH$105,$BP74,1)="","",INDEX(BH$6:BH$105,$BP74,1)))</f>
        <v/>
      </c>
      <c r="BX74" s="25" t="str" cm="1">
        <f t="array" ref="BX74">IF($BP74="","",IF(INDEX(BI$6:BI$105,$BP74,1)="","",INDEX(BI$6:BI$105,$BP74,1)))</f>
        <v/>
      </c>
      <c r="BY74" s="25" t="str" cm="1">
        <f t="array" ref="BY74">IF($BP74="","",IF(INDEX(BJ$6:BJ$105,$BP74,1)="","",INDEX(BJ$6:BJ$105,$BP74,1)))</f>
        <v/>
      </c>
      <c r="BZ74" s="25" t="str" cm="1">
        <f t="array" ref="BZ74">IF($BP74="","",IF(INDEX(BK$6:BK$105,$BP74,1)="","",INDEX(BK$6:BK$105,$BP74,1)))</f>
        <v/>
      </c>
      <c r="CB74" s="25" t="str">
        <f t="shared" si="45"/>
        <v/>
      </c>
      <c r="CC74" s="25" t="str">
        <f t="shared" si="46"/>
        <v/>
      </c>
      <c r="CD74" s="28" t="str">
        <f t="shared" si="32"/>
        <v/>
      </c>
      <c r="CE74" s="25" t="str">
        <f t="shared" si="32"/>
        <v/>
      </c>
      <c r="CF74" s="28" t="str">
        <f t="shared" si="32"/>
        <v/>
      </c>
      <c r="CG74" s="25" t="str">
        <f t="shared" si="32"/>
        <v/>
      </c>
      <c r="CH74" s="30" t="str">
        <f t="shared" si="32"/>
        <v/>
      </c>
      <c r="CI74" s="25" t="str">
        <f t="shared" si="32"/>
        <v/>
      </c>
      <c r="CJ74" s="28" t="str">
        <f t="shared" si="32"/>
        <v/>
      </c>
    </row>
    <row r="75" spans="1:88" x14ac:dyDescent="0.2">
      <c r="A75" s="19">
        <v>8019</v>
      </c>
      <c r="B75" s="19"/>
      <c r="C75" s="17" t="s">
        <v>0</v>
      </c>
      <c r="D75" s="20"/>
      <c r="E75" s="21" t="s">
        <v>0</v>
      </c>
      <c r="F75" s="22">
        <v>0</v>
      </c>
      <c r="G75" s="17">
        <v>0</v>
      </c>
      <c r="I75" s="22">
        <v>0</v>
      </c>
      <c r="J75" s="17">
        <v>0</v>
      </c>
      <c r="L75" s="23">
        <v>0</v>
      </c>
      <c r="M75" s="17">
        <v>0</v>
      </c>
      <c r="O75" s="22">
        <v>0</v>
      </c>
      <c r="P75" s="17">
        <v>0</v>
      </c>
      <c r="R75" s="1"/>
      <c r="S75" s="1"/>
      <c r="T75" s="54"/>
      <c r="U75" s="54"/>
      <c r="V75" s="1"/>
      <c r="W75" s="54"/>
      <c r="X75" s="1"/>
      <c r="Y75" s="1"/>
      <c r="Z75" s="1"/>
      <c r="AA75" s="1"/>
      <c r="AB75" s="1"/>
      <c r="AD75" s="25" t="str">
        <f t="shared" si="33"/>
        <v/>
      </c>
      <c r="AE75" s="25" t="str">
        <f t="shared" si="34"/>
        <v/>
      </c>
      <c r="AF75" s="25">
        <f t="shared" si="26"/>
        <v>0</v>
      </c>
      <c r="AG75" s="25">
        <f t="shared" si="26"/>
        <v>0</v>
      </c>
      <c r="AH75" s="25">
        <f t="shared" si="26"/>
        <v>0</v>
      </c>
      <c r="AI75" s="25">
        <f t="shared" si="26"/>
        <v>0</v>
      </c>
      <c r="AJ75" s="28" t="str">
        <f>IF(AF75=0,"",VLOOKUP($AE75,$D$6:$P174,AJ$1,FALSE))</f>
        <v/>
      </c>
      <c r="AK75" s="28" t="str">
        <f>IF(AG75=0,"",VLOOKUP($AE75,$D$6:$P174,AK$1,FALSE))</f>
        <v/>
      </c>
      <c r="AL75" s="30" t="str">
        <f>IF(AH75=0,"",VLOOKUP($AE75,$D$6:$P174,AL$1,FALSE))</f>
        <v/>
      </c>
      <c r="AM75" s="28" t="str">
        <f>IF(AI75=0,"",VLOOKUP($AE75,$D$6:$P174,AM$1,FALSE))</f>
        <v/>
      </c>
      <c r="AO75" s="49" t="str">
        <f t="shared" si="35"/>
        <v/>
      </c>
      <c r="AQ75" s="50"/>
      <c r="AR75" s="50"/>
      <c r="AS75" s="53"/>
      <c r="AU75" s="28" t="str">
        <f t="shared" si="27"/>
        <v/>
      </c>
      <c r="AV75" s="28" t="str">
        <f t="shared" si="36"/>
        <v/>
      </c>
      <c r="AW75" s="30" t="str">
        <f t="shared" si="28"/>
        <v/>
      </c>
      <c r="AY75" s="28" t="str">
        <f t="shared" si="29"/>
        <v/>
      </c>
      <c r="AZ75" s="28" t="str">
        <f t="shared" si="30"/>
        <v/>
      </c>
      <c r="BA75" s="55" t="str">
        <f t="shared" si="31"/>
        <v/>
      </c>
      <c r="BC75" s="1"/>
      <c r="BD75" s="54"/>
      <c r="BE75" s="54"/>
      <c r="BF75" s="1"/>
      <c r="BG75" s="1"/>
      <c r="BH75" s="25" t="str">
        <f t="shared" si="37"/>
        <v/>
      </c>
      <c r="BI75" s="25" t="str">
        <f t="shared" si="38"/>
        <v/>
      </c>
      <c r="BJ75" s="25" t="str">
        <f t="shared" si="39"/>
        <v/>
      </c>
      <c r="BK75" s="25" t="str">
        <f t="shared" si="40"/>
        <v/>
      </c>
      <c r="BL75" s="3">
        <v>70</v>
      </c>
      <c r="BM75" s="25" t="str">
        <f t="shared" si="41"/>
        <v/>
      </c>
      <c r="BN75" s="25" t="str">
        <f t="shared" si="42"/>
        <v/>
      </c>
      <c r="BO75" s="25" t="str">
        <f t="shared" si="43"/>
        <v/>
      </c>
      <c r="BP75" s="25" t="str">
        <f t="shared" si="44"/>
        <v/>
      </c>
      <c r="BR75" s="25" t="str" cm="1">
        <f t="array" ref="BR75">IF($BP75="","",IF(INDEX(BC$6:BC$105,$BP75,1)="","",INDEX(BC$6:BC$105,$BP75,1)))</f>
        <v/>
      </c>
      <c r="BS75" s="25" t="str" cm="1">
        <f t="array" ref="BS75">IF($BP75="","",IF(INDEX(BD$6:BD$105,$BP75,1)="","",INDEX(BD$6:BD$105,$BP75,1)))</f>
        <v/>
      </c>
      <c r="BT75" s="25" t="str" cm="1">
        <f t="array" ref="BT75">IF($BP75="","",IF(INDEX(BE$6:BE$105,$BP75,1)="","",INDEX(BE$6:BE$105,$BP75,1)))</f>
        <v/>
      </c>
      <c r="BU75" s="25" t="str" cm="1">
        <f t="array" ref="BU75">IF($BP75="","",IF(INDEX(BF$6:BF$105,$BP75,1)="","",INDEX(BF$6:BF$105,$BP75,1)))</f>
        <v/>
      </c>
      <c r="BV75" s="25" t="str" cm="1">
        <f t="array" ref="BV75">IF($BP75="","",IF(INDEX(BG$6:BG$105,$BP75,1)="","",INDEX(BG$6:BG$105,$BP75,1)))</f>
        <v/>
      </c>
      <c r="BW75" s="25" t="str" cm="1">
        <f t="array" ref="BW75">IF($BP75="","",IF(INDEX(BH$6:BH$105,$BP75,1)="","",INDEX(BH$6:BH$105,$BP75,1)))</f>
        <v/>
      </c>
      <c r="BX75" s="25" t="str" cm="1">
        <f t="array" ref="BX75">IF($BP75="","",IF(INDEX(BI$6:BI$105,$BP75,1)="","",INDEX(BI$6:BI$105,$BP75,1)))</f>
        <v/>
      </c>
      <c r="BY75" s="25" t="str" cm="1">
        <f t="array" ref="BY75">IF($BP75="","",IF(INDEX(BJ$6:BJ$105,$BP75,1)="","",INDEX(BJ$6:BJ$105,$BP75,1)))</f>
        <v/>
      </c>
      <c r="BZ75" s="25" t="str" cm="1">
        <f t="array" ref="BZ75">IF($BP75="","",IF(INDEX(BK$6:BK$105,$BP75,1)="","",INDEX(BK$6:BK$105,$BP75,1)))</f>
        <v/>
      </c>
      <c r="CB75" s="25" t="str">
        <f t="shared" si="45"/>
        <v/>
      </c>
      <c r="CC75" s="25" t="str">
        <f t="shared" si="46"/>
        <v/>
      </c>
      <c r="CD75" s="28" t="str">
        <f t="shared" si="32"/>
        <v/>
      </c>
      <c r="CE75" s="25" t="str">
        <f t="shared" si="32"/>
        <v/>
      </c>
      <c r="CF75" s="28" t="str">
        <f t="shared" si="32"/>
        <v/>
      </c>
      <c r="CG75" s="25" t="str">
        <f t="shared" si="32"/>
        <v/>
      </c>
      <c r="CH75" s="30" t="str">
        <f t="shared" si="32"/>
        <v/>
      </c>
      <c r="CI75" s="25" t="str">
        <f t="shared" si="32"/>
        <v/>
      </c>
      <c r="CJ75" s="28" t="str">
        <f t="shared" si="32"/>
        <v/>
      </c>
    </row>
    <row r="76" spans="1:88" x14ac:dyDescent="0.2">
      <c r="A76" s="19">
        <v>8020</v>
      </c>
      <c r="B76" s="19"/>
      <c r="C76" s="17" t="s">
        <v>0</v>
      </c>
      <c r="D76" s="20"/>
      <c r="E76" s="21" t="s">
        <v>0</v>
      </c>
      <c r="F76" s="22">
        <v>0</v>
      </c>
      <c r="G76" s="17">
        <v>0</v>
      </c>
      <c r="I76" s="22">
        <v>0</v>
      </c>
      <c r="J76" s="17">
        <v>0</v>
      </c>
      <c r="L76" s="23">
        <v>0</v>
      </c>
      <c r="M76" s="17">
        <v>0</v>
      </c>
      <c r="O76" s="22">
        <v>0</v>
      </c>
      <c r="P76" s="17">
        <v>0</v>
      </c>
      <c r="R76" s="1"/>
      <c r="S76" s="1"/>
      <c r="T76" s="54"/>
      <c r="U76" s="54"/>
      <c r="V76" s="1"/>
      <c r="W76" s="54"/>
      <c r="X76" s="1"/>
      <c r="Y76" s="1"/>
      <c r="Z76" s="1"/>
      <c r="AA76" s="1"/>
      <c r="AB76" s="1"/>
      <c r="AD76" s="25" t="str">
        <f t="shared" si="33"/>
        <v/>
      </c>
      <c r="AE76" s="25" t="str">
        <f t="shared" si="34"/>
        <v/>
      </c>
      <c r="AF76" s="25">
        <f t="shared" si="26"/>
        <v>0</v>
      </c>
      <c r="AG76" s="25">
        <f t="shared" si="26"/>
        <v>0</v>
      </c>
      <c r="AH76" s="25">
        <f t="shared" si="26"/>
        <v>0</v>
      </c>
      <c r="AI76" s="25">
        <f t="shared" si="26"/>
        <v>0</v>
      </c>
      <c r="AJ76" s="28" t="str">
        <f>IF(AF76=0,"",VLOOKUP($AE76,$D$6:$P175,AJ$1,FALSE))</f>
        <v/>
      </c>
      <c r="AK76" s="28" t="str">
        <f>IF(AG76=0,"",VLOOKUP($AE76,$D$6:$P175,AK$1,FALSE))</f>
        <v/>
      </c>
      <c r="AL76" s="30" t="str">
        <f>IF(AH76=0,"",VLOOKUP($AE76,$D$6:$P175,AL$1,FALSE))</f>
        <v/>
      </c>
      <c r="AM76" s="28" t="str">
        <f>IF(AI76=0,"",VLOOKUP($AE76,$D$6:$P175,AM$1,FALSE))</f>
        <v/>
      </c>
      <c r="AO76" s="49" t="str">
        <f t="shared" si="35"/>
        <v/>
      </c>
      <c r="AQ76" s="50"/>
      <c r="AR76" s="50"/>
      <c r="AS76" s="53"/>
      <c r="AU76" s="28" t="str">
        <f t="shared" si="27"/>
        <v/>
      </c>
      <c r="AV76" s="28" t="str">
        <f t="shared" si="36"/>
        <v/>
      </c>
      <c r="AW76" s="30" t="str">
        <f t="shared" si="28"/>
        <v/>
      </c>
      <c r="AY76" s="28" t="str">
        <f t="shared" si="29"/>
        <v/>
      </c>
      <c r="AZ76" s="28" t="str">
        <f t="shared" si="30"/>
        <v/>
      </c>
      <c r="BA76" s="55" t="str">
        <f t="shared" si="31"/>
        <v/>
      </c>
      <c r="BC76" s="1"/>
      <c r="BD76" s="54"/>
      <c r="BE76" s="54"/>
      <c r="BF76" s="1"/>
      <c r="BG76" s="1"/>
      <c r="BH76" s="25" t="str">
        <f t="shared" si="37"/>
        <v/>
      </c>
      <c r="BI76" s="25" t="str">
        <f t="shared" si="38"/>
        <v/>
      </c>
      <c r="BJ76" s="25" t="str">
        <f t="shared" si="39"/>
        <v/>
      </c>
      <c r="BK76" s="25" t="str">
        <f t="shared" si="40"/>
        <v/>
      </c>
      <c r="BL76" s="3">
        <v>71</v>
      </c>
      <c r="BM76" s="25" t="str">
        <f t="shared" si="41"/>
        <v/>
      </c>
      <c r="BN76" s="25" t="str">
        <f t="shared" si="42"/>
        <v/>
      </c>
      <c r="BO76" s="25" t="str">
        <f t="shared" si="43"/>
        <v/>
      </c>
      <c r="BP76" s="25" t="str">
        <f t="shared" si="44"/>
        <v/>
      </c>
      <c r="BR76" s="25" t="str" cm="1">
        <f t="array" ref="BR76">IF($BP76="","",IF(INDEX(BC$6:BC$105,$BP76,1)="","",INDEX(BC$6:BC$105,$BP76,1)))</f>
        <v/>
      </c>
      <c r="BS76" s="25" t="str" cm="1">
        <f t="array" ref="BS76">IF($BP76="","",IF(INDEX(BD$6:BD$105,$BP76,1)="","",INDEX(BD$6:BD$105,$BP76,1)))</f>
        <v/>
      </c>
      <c r="BT76" s="25" t="str" cm="1">
        <f t="array" ref="BT76">IF($BP76="","",IF(INDEX(BE$6:BE$105,$BP76,1)="","",INDEX(BE$6:BE$105,$BP76,1)))</f>
        <v/>
      </c>
      <c r="BU76" s="25" t="str" cm="1">
        <f t="array" ref="BU76">IF($BP76="","",IF(INDEX(BF$6:BF$105,$BP76,1)="","",INDEX(BF$6:BF$105,$BP76,1)))</f>
        <v/>
      </c>
      <c r="BV76" s="25" t="str" cm="1">
        <f t="array" ref="BV76">IF($BP76="","",IF(INDEX(BG$6:BG$105,$BP76,1)="","",INDEX(BG$6:BG$105,$BP76,1)))</f>
        <v/>
      </c>
      <c r="BW76" s="25" t="str" cm="1">
        <f t="array" ref="BW76">IF($BP76="","",IF(INDEX(BH$6:BH$105,$BP76,1)="","",INDEX(BH$6:BH$105,$BP76,1)))</f>
        <v/>
      </c>
      <c r="BX76" s="25" t="str" cm="1">
        <f t="array" ref="BX76">IF($BP76="","",IF(INDEX(BI$6:BI$105,$BP76,1)="","",INDEX(BI$6:BI$105,$BP76,1)))</f>
        <v/>
      </c>
      <c r="BY76" s="25" t="str" cm="1">
        <f t="array" ref="BY76">IF($BP76="","",IF(INDEX(BJ$6:BJ$105,$BP76,1)="","",INDEX(BJ$6:BJ$105,$BP76,1)))</f>
        <v/>
      </c>
      <c r="BZ76" s="25" t="str" cm="1">
        <f t="array" ref="BZ76">IF($BP76="","",IF(INDEX(BK$6:BK$105,$BP76,1)="","",INDEX(BK$6:BK$105,$BP76,1)))</f>
        <v/>
      </c>
      <c r="CB76" s="25" t="str">
        <f t="shared" si="45"/>
        <v/>
      </c>
      <c r="CC76" s="25" t="str">
        <f t="shared" si="46"/>
        <v/>
      </c>
      <c r="CD76" s="28" t="str">
        <f t="shared" si="32"/>
        <v/>
      </c>
      <c r="CE76" s="25" t="str">
        <f t="shared" si="32"/>
        <v/>
      </c>
      <c r="CF76" s="28" t="str">
        <f t="shared" si="32"/>
        <v/>
      </c>
      <c r="CG76" s="25" t="str">
        <f t="shared" si="32"/>
        <v/>
      </c>
      <c r="CH76" s="30" t="str">
        <f t="shared" si="32"/>
        <v/>
      </c>
      <c r="CI76" s="25" t="str">
        <f t="shared" si="32"/>
        <v/>
      </c>
      <c r="CJ76" s="28" t="str">
        <f t="shared" si="32"/>
        <v/>
      </c>
    </row>
    <row r="77" spans="1:88" x14ac:dyDescent="0.2">
      <c r="A77" s="19">
        <v>8021</v>
      </c>
      <c r="B77" s="19"/>
      <c r="C77" s="17" t="s">
        <v>0</v>
      </c>
      <c r="D77" s="20"/>
      <c r="E77" s="21" t="s">
        <v>0</v>
      </c>
      <c r="F77" s="22">
        <v>0</v>
      </c>
      <c r="G77" s="17">
        <v>0</v>
      </c>
      <c r="I77" s="22">
        <v>0</v>
      </c>
      <c r="J77" s="17">
        <v>0</v>
      </c>
      <c r="L77" s="23">
        <v>0</v>
      </c>
      <c r="M77" s="17">
        <v>0</v>
      </c>
      <c r="O77" s="22">
        <v>0</v>
      </c>
      <c r="P77" s="17">
        <v>0</v>
      </c>
      <c r="R77" s="1"/>
      <c r="S77" s="1"/>
      <c r="T77" s="54"/>
      <c r="U77" s="54"/>
      <c r="V77" s="1"/>
      <c r="W77" s="54"/>
      <c r="X77" s="1"/>
      <c r="Y77" s="1"/>
      <c r="Z77" s="1"/>
      <c r="AA77" s="1"/>
      <c r="AB77" s="1"/>
      <c r="AD77" s="25" t="str">
        <f t="shared" si="33"/>
        <v/>
      </c>
      <c r="AE77" s="25" t="str">
        <f t="shared" si="34"/>
        <v/>
      </c>
      <c r="AF77" s="25">
        <f t="shared" si="26"/>
        <v>0</v>
      </c>
      <c r="AG77" s="25">
        <f t="shared" si="26"/>
        <v>0</v>
      </c>
      <c r="AH77" s="25">
        <f t="shared" si="26"/>
        <v>0</v>
      </c>
      <c r="AI77" s="25">
        <f t="shared" si="26"/>
        <v>0</v>
      </c>
      <c r="AJ77" s="28" t="str">
        <f>IF(AF77=0,"",VLOOKUP($AE77,$D$6:$P176,AJ$1,FALSE))</f>
        <v/>
      </c>
      <c r="AK77" s="28" t="str">
        <f>IF(AG77=0,"",VLOOKUP($AE77,$D$6:$P176,AK$1,FALSE))</f>
        <v/>
      </c>
      <c r="AL77" s="30" t="str">
        <f>IF(AH77=0,"",VLOOKUP($AE77,$D$6:$P176,AL$1,FALSE))</f>
        <v/>
      </c>
      <c r="AM77" s="28" t="str">
        <f>IF(AI77=0,"",VLOOKUP($AE77,$D$6:$P176,AM$1,FALSE))</f>
        <v/>
      </c>
      <c r="AO77" s="49" t="str">
        <f t="shared" si="35"/>
        <v/>
      </c>
      <c r="AQ77" s="50"/>
      <c r="AR77" s="50"/>
      <c r="AS77" s="53"/>
      <c r="AU77" s="28" t="str">
        <f t="shared" si="27"/>
        <v/>
      </c>
      <c r="AV77" s="28" t="str">
        <f t="shared" si="36"/>
        <v/>
      </c>
      <c r="AW77" s="30" t="str">
        <f t="shared" si="28"/>
        <v/>
      </c>
      <c r="AY77" s="28" t="str">
        <f t="shared" si="29"/>
        <v/>
      </c>
      <c r="AZ77" s="28" t="str">
        <f t="shared" si="30"/>
        <v/>
      </c>
      <c r="BA77" s="55" t="str">
        <f t="shared" si="31"/>
        <v/>
      </c>
      <c r="BC77" s="1"/>
      <c r="BD77" s="54"/>
      <c r="BE77" s="54"/>
      <c r="BF77" s="1"/>
      <c r="BG77" s="1"/>
      <c r="BH77" s="25" t="str">
        <f t="shared" si="37"/>
        <v/>
      </c>
      <c r="BI77" s="25" t="str">
        <f t="shared" si="38"/>
        <v/>
      </c>
      <c r="BJ77" s="25" t="str">
        <f t="shared" si="39"/>
        <v/>
      </c>
      <c r="BK77" s="25" t="str">
        <f t="shared" si="40"/>
        <v/>
      </c>
      <c r="BL77" s="3">
        <v>72</v>
      </c>
      <c r="BM77" s="25" t="str">
        <f t="shared" si="41"/>
        <v/>
      </c>
      <c r="BN77" s="25" t="str">
        <f t="shared" si="42"/>
        <v/>
      </c>
      <c r="BO77" s="25" t="str">
        <f t="shared" si="43"/>
        <v/>
      </c>
      <c r="BP77" s="25" t="str">
        <f t="shared" si="44"/>
        <v/>
      </c>
      <c r="BR77" s="25" t="str" cm="1">
        <f t="array" ref="BR77">IF($BP77="","",IF(INDEX(BC$6:BC$105,$BP77,1)="","",INDEX(BC$6:BC$105,$BP77,1)))</f>
        <v/>
      </c>
      <c r="BS77" s="25" t="str" cm="1">
        <f t="array" ref="BS77">IF($BP77="","",IF(INDEX(BD$6:BD$105,$BP77,1)="","",INDEX(BD$6:BD$105,$BP77,1)))</f>
        <v/>
      </c>
      <c r="BT77" s="25" t="str" cm="1">
        <f t="array" ref="BT77">IF($BP77="","",IF(INDEX(BE$6:BE$105,$BP77,1)="","",INDEX(BE$6:BE$105,$BP77,1)))</f>
        <v/>
      </c>
      <c r="BU77" s="25" t="str" cm="1">
        <f t="array" ref="BU77">IF($BP77="","",IF(INDEX(BF$6:BF$105,$BP77,1)="","",INDEX(BF$6:BF$105,$BP77,1)))</f>
        <v/>
      </c>
      <c r="BV77" s="25" t="str" cm="1">
        <f t="array" ref="BV77">IF($BP77="","",IF(INDEX(BG$6:BG$105,$BP77,1)="","",INDEX(BG$6:BG$105,$BP77,1)))</f>
        <v/>
      </c>
      <c r="BW77" s="25" t="str" cm="1">
        <f t="array" ref="BW77">IF($BP77="","",IF(INDEX(BH$6:BH$105,$BP77,1)="","",INDEX(BH$6:BH$105,$BP77,1)))</f>
        <v/>
      </c>
      <c r="BX77" s="25" t="str" cm="1">
        <f t="array" ref="BX77">IF($BP77="","",IF(INDEX(BI$6:BI$105,$BP77,1)="","",INDEX(BI$6:BI$105,$BP77,1)))</f>
        <v/>
      </c>
      <c r="BY77" s="25" t="str" cm="1">
        <f t="array" ref="BY77">IF($BP77="","",IF(INDEX(BJ$6:BJ$105,$BP77,1)="","",INDEX(BJ$6:BJ$105,$BP77,1)))</f>
        <v/>
      </c>
      <c r="BZ77" s="25" t="str" cm="1">
        <f t="array" ref="BZ77">IF($BP77="","",IF(INDEX(BK$6:BK$105,$BP77,1)="","",INDEX(BK$6:BK$105,$BP77,1)))</f>
        <v/>
      </c>
      <c r="CB77" s="25" t="str">
        <f t="shared" si="45"/>
        <v/>
      </c>
      <c r="CC77" s="25" t="str">
        <f t="shared" si="46"/>
        <v/>
      </c>
      <c r="CD77" s="28" t="str">
        <f t="shared" si="32"/>
        <v/>
      </c>
      <c r="CE77" s="25" t="str">
        <f t="shared" si="32"/>
        <v/>
      </c>
      <c r="CF77" s="28" t="str">
        <f t="shared" si="32"/>
        <v/>
      </c>
      <c r="CG77" s="25" t="str">
        <f t="shared" si="32"/>
        <v/>
      </c>
      <c r="CH77" s="30" t="str">
        <f t="shared" si="32"/>
        <v/>
      </c>
      <c r="CI77" s="25" t="str">
        <f t="shared" si="32"/>
        <v/>
      </c>
      <c r="CJ77" s="28" t="str">
        <f t="shared" si="32"/>
        <v/>
      </c>
    </row>
    <row r="78" spans="1:88" x14ac:dyDescent="0.2">
      <c r="A78" s="19">
        <v>8022</v>
      </c>
      <c r="B78" s="19"/>
      <c r="C78" s="17" t="s">
        <v>0</v>
      </c>
      <c r="D78" s="20"/>
      <c r="E78" s="21" t="s">
        <v>0</v>
      </c>
      <c r="F78" s="22">
        <v>0</v>
      </c>
      <c r="G78" s="17">
        <v>0</v>
      </c>
      <c r="I78" s="22">
        <v>0</v>
      </c>
      <c r="J78" s="17">
        <v>0</v>
      </c>
      <c r="L78" s="23">
        <v>0</v>
      </c>
      <c r="M78" s="17">
        <v>0</v>
      </c>
      <c r="O78" s="22">
        <v>0</v>
      </c>
      <c r="P78" s="17">
        <v>0</v>
      </c>
      <c r="R78" s="1"/>
      <c r="S78" s="1"/>
      <c r="T78" s="54"/>
      <c r="U78" s="54"/>
      <c r="V78" s="1"/>
      <c r="W78" s="54"/>
      <c r="X78" s="1"/>
      <c r="Y78" s="1"/>
      <c r="Z78" s="1"/>
      <c r="AA78" s="1"/>
      <c r="AB78" s="1"/>
      <c r="AD78" s="25" t="str">
        <f t="shared" si="33"/>
        <v/>
      </c>
      <c r="AE78" s="25" t="str">
        <f t="shared" si="34"/>
        <v/>
      </c>
      <c r="AF78" s="25">
        <f t="shared" si="26"/>
        <v>0</v>
      </c>
      <c r="AG78" s="25">
        <f t="shared" si="26"/>
        <v>0</v>
      </c>
      <c r="AH78" s="25">
        <f t="shared" si="26"/>
        <v>0</v>
      </c>
      <c r="AI78" s="25">
        <f t="shared" si="26"/>
        <v>0</v>
      </c>
      <c r="AJ78" s="28" t="str">
        <f>IF(AF78=0,"",VLOOKUP($AE78,$D$6:$P177,AJ$1,FALSE))</f>
        <v/>
      </c>
      <c r="AK78" s="28" t="str">
        <f>IF(AG78=0,"",VLOOKUP($AE78,$D$6:$P177,AK$1,FALSE))</f>
        <v/>
      </c>
      <c r="AL78" s="30" t="str">
        <f>IF(AH78=0,"",VLOOKUP($AE78,$D$6:$P177,AL$1,FALSE))</f>
        <v/>
      </c>
      <c r="AM78" s="28" t="str">
        <f>IF(AI78=0,"",VLOOKUP($AE78,$D$6:$P177,AM$1,FALSE))</f>
        <v/>
      </c>
      <c r="AO78" s="49" t="str">
        <f t="shared" si="35"/>
        <v/>
      </c>
      <c r="AQ78" s="50"/>
      <c r="AR78" s="50"/>
      <c r="AS78" s="53"/>
      <c r="AU78" s="28" t="str">
        <f t="shared" si="27"/>
        <v/>
      </c>
      <c r="AV78" s="28" t="str">
        <f t="shared" si="36"/>
        <v/>
      </c>
      <c r="AW78" s="30" t="str">
        <f t="shared" si="28"/>
        <v/>
      </c>
      <c r="AY78" s="28" t="str">
        <f t="shared" si="29"/>
        <v/>
      </c>
      <c r="AZ78" s="28" t="str">
        <f t="shared" si="30"/>
        <v/>
      </c>
      <c r="BA78" s="55" t="str">
        <f t="shared" si="31"/>
        <v/>
      </c>
      <c r="BC78" s="1"/>
      <c r="BD78" s="54"/>
      <c r="BE78" s="54"/>
      <c r="BF78" s="1"/>
      <c r="BG78" s="1"/>
      <c r="BH78" s="25" t="str">
        <f t="shared" si="37"/>
        <v/>
      </c>
      <c r="BI78" s="25" t="str">
        <f t="shared" si="38"/>
        <v/>
      </c>
      <c r="BJ78" s="25" t="str">
        <f t="shared" si="39"/>
        <v/>
      </c>
      <c r="BK78" s="25" t="str">
        <f t="shared" si="40"/>
        <v/>
      </c>
      <c r="BL78" s="3">
        <v>73</v>
      </c>
      <c r="BM78" s="25" t="str">
        <f t="shared" si="41"/>
        <v/>
      </c>
      <c r="BN78" s="25" t="str">
        <f t="shared" si="42"/>
        <v/>
      </c>
      <c r="BO78" s="25" t="str">
        <f t="shared" si="43"/>
        <v/>
      </c>
      <c r="BP78" s="25" t="str">
        <f t="shared" si="44"/>
        <v/>
      </c>
      <c r="BR78" s="25" t="str" cm="1">
        <f t="array" ref="BR78">IF($BP78="","",IF(INDEX(BC$6:BC$105,$BP78,1)="","",INDEX(BC$6:BC$105,$BP78,1)))</f>
        <v/>
      </c>
      <c r="BS78" s="25" t="str" cm="1">
        <f t="array" ref="BS78">IF($BP78="","",IF(INDEX(BD$6:BD$105,$BP78,1)="","",INDEX(BD$6:BD$105,$BP78,1)))</f>
        <v/>
      </c>
      <c r="BT78" s="25" t="str" cm="1">
        <f t="array" ref="BT78">IF($BP78="","",IF(INDEX(BE$6:BE$105,$BP78,1)="","",INDEX(BE$6:BE$105,$BP78,1)))</f>
        <v/>
      </c>
      <c r="BU78" s="25" t="str" cm="1">
        <f t="array" ref="BU78">IF($BP78="","",IF(INDEX(BF$6:BF$105,$BP78,1)="","",INDEX(BF$6:BF$105,$BP78,1)))</f>
        <v/>
      </c>
      <c r="BV78" s="25" t="str" cm="1">
        <f t="array" ref="BV78">IF($BP78="","",IF(INDEX(BG$6:BG$105,$BP78,1)="","",INDEX(BG$6:BG$105,$BP78,1)))</f>
        <v/>
      </c>
      <c r="BW78" s="25" t="str" cm="1">
        <f t="array" ref="BW78">IF($BP78="","",IF(INDEX(BH$6:BH$105,$BP78,1)="","",INDEX(BH$6:BH$105,$BP78,1)))</f>
        <v/>
      </c>
      <c r="BX78" s="25" t="str" cm="1">
        <f t="array" ref="BX78">IF($BP78="","",IF(INDEX(BI$6:BI$105,$BP78,1)="","",INDEX(BI$6:BI$105,$BP78,1)))</f>
        <v/>
      </c>
      <c r="BY78" s="25" t="str" cm="1">
        <f t="array" ref="BY78">IF($BP78="","",IF(INDEX(BJ$6:BJ$105,$BP78,1)="","",INDEX(BJ$6:BJ$105,$BP78,1)))</f>
        <v/>
      </c>
      <c r="BZ78" s="25" t="str" cm="1">
        <f t="array" ref="BZ78">IF($BP78="","",IF(INDEX(BK$6:BK$105,$BP78,1)="","",INDEX(BK$6:BK$105,$BP78,1)))</f>
        <v/>
      </c>
      <c r="CB78" s="25" t="str">
        <f t="shared" si="45"/>
        <v/>
      </c>
      <c r="CC78" s="25" t="str">
        <f t="shared" si="46"/>
        <v/>
      </c>
      <c r="CD78" s="28" t="str">
        <f t="shared" si="32"/>
        <v/>
      </c>
      <c r="CE78" s="25" t="str">
        <f t="shared" si="32"/>
        <v/>
      </c>
      <c r="CF78" s="28" t="str">
        <f t="shared" si="32"/>
        <v/>
      </c>
      <c r="CG78" s="25" t="str">
        <f t="shared" si="32"/>
        <v/>
      </c>
      <c r="CH78" s="30" t="str">
        <f t="shared" si="32"/>
        <v/>
      </c>
      <c r="CI78" s="25" t="str">
        <f t="shared" si="32"/>
        <v/>
      </c>
      <c r="CJ78" s="28" t="str">
        <f t="shared" si="32"/>
        <v/>
      </c>
    </row>
    <row r="79" spans="1:88" x14ac:dyDescent="0.2">
      <c r="A79" s="19">
        <v>8023</v>
      </c>
      <c r="B79" s="19"/>
      <c r="C79" s="17" t="s">
        <v>0</v>
      </c>
      <c r="D79" s="20"/>
      <c r="E79" s="21" t="s">
        <v>0</v>
      </c>
      <c r="F79" s="22">
        <v>0</v>
      </c>
      <c r="G79" s="17">
        <v>0</v>
      </c>
      <c r="I79" s="22">
        <v>0</v>
      </c>
      <c r="J79" s="17">
        <v>0</v>
      </c>
      <c r="L79" s="23">
        <v>0</v>
      </c>
      <c r="M79" s="17">
        <v>0</v>
      </c>
      <c r="O79" s="22">
        <v>0</v>
      </c>
      <c r="P79" s="17">
        <v>0</v>
      </c>
      <c r="R79" s="1"/>
      <c r="S79" s="1"/>
      <c r="T79" s="54"/>
      <c r="U79" s="54"/>
      <c r="V79" s="1"/>
      <c r="W79" s="54"/>
      <c r="X79" s="1"/>
      <c r="Y79" s="1"/>
      <c r="Z79" s="1"/>
      <c r="AA79" s="1"/>
      <c r="AB79" s="1"/>
      <c r="AD79" s="25" t="str">
        <f t="shared" si="33"/>
        <v/>
      </c>
      <c r="AE79" s="25" t="str">
        <f t="shared" si="34"/>
        <v/>
      </c>
      <c r="AF79" s="25">
        <f t="shared" si="26"/>
        <v>0</v>
      </c>
      <c r="AG79" s="25">
        <f t="shared" si="26"/>
        <v>0</v>
      </c>
      <c r="AH79" s="25">
        <f t="shared" si="26"/>
        <v>0</v>
      </c>
      <c r="AI79" s="25">
        <f t="shared" si="26"/>
        <v>0</v>
      </c>
      <c r="AJ79" s="28" t="str">
        <f>IF(AF79=0,"",VLOOKUP($AE79,$D$6:$P178,AJ$1,FALSE))</f>
        <v/>
      </c>
      <c r="AK79" s="28" t="str">
        <f>IF(AG79=0,"",VLOOKUP($AE79,$D$6:$P178,AK$1,FALSE))</f>
        <v/>
      </c>
      <c r="AL79" s="30" t="str">
        <f>IF(AH79=0,"",VLOOKUP($AE79,$D$6:$P178,AL$1,FALSE))</f>
        <v/>
      </c>
      <c r="AM79" s="28" t="str">
        <f>IF(AI79=0,"",VLOOKUP($AE79,$D$6:$P178,AM$1,FALSE))</f>
        <v/>
      </c>
      <c r="AO79" s="49" t="str">
        <f t="shared" si="35"/>
        <v/>
      </c>
      <c r="AQ79" s="50"/>
      <c r="AR79" s="50"/>
      <c r="AS79" s="53"/>
      <c r="AU79" s="28" t="str">
        <f t="shared" si="27"/>
        <v/>
      </c>
      <c r="AV79" s="28" t="str">
        <f t="shared" si="36"/>
        <v/>
      </c>
      <c r="AW79" s="30" t="str">
        <f t="shared" si="28"/>
        <v/>
      </c>
      <c r="AY79" s="28" t="str">
        <f t="shared" si="29"/>
        <v/>
      </c>
      <c r="AZ79" s="28" t="str">
        <f t="shared" si="30"/>
        <v/>
      </c>
      <c r="BA79" s="55" t="str">
        <f t="shared" si="31"/>
        <v/>
      </c>
      <c r="BC79" s="1"/>
      <c r="BD79" s="54"/>
      <c r="BE79" s="54"/>
      <c r="BF79" s="1"/>
      <c r="BG79" s="1"/>
      <c r="BH79" s="25" t="str">
        <f t="shared" si="37"/>
        <v/>
      </c>
      <c r="BI79" s="25" t="str">
        <f t="shared" si="38"/>
        <v/>
      </c>
      <c r="BJ79" s="25" t="str">
        <f t="shared" si="39"/>
        <v/>
      </c>
      <c r="BK79" s="25" t="str">
        <f t="shared" si="40"/>
        <v/>
      </c>
      <c r="BL79" s="3">
        <v>74</v>
      </c>
      <c r="BM79" s="25" t="str">
        <f t="shared" si="41"/>
        <v/>
      </c>
      <c r="BN79" s="25" t="str">
        <f t="shared" si="42"/>
        <v/>
      </c>
      <c r="BO79" s="25" t="str">
        <f t="shared" si="43"/>
        <v/>
      </c>
      <c r="BP79" s="25" t="str">
        <f t="shared" si="44"/>
        <v/>
      </c>
      <c r="BR79" s="25" t="str" cm="1">
        <f t="array" ref="BR79">IF($BP79="","",IF(INDEX(BC$6:BC$105,$BP79,1)="","",INDEX(BC$6:BC$105,$BP79,1)))</f>
        <v/>
      </c>
      <c r="BS79" s="25" t="str" cm="1">
        <f t="array" ref="BS79">IF($BP79="","",IF(INDEX(BD$6:BD$105,$BP79,1)="","",INDEX(BD$6:BD$105,$BP79,1)))</f>
        <v/>
      </c>
      <c r="BT79" s="25" t="str" cm="1">
        <f t="array" ref="BT79">IF($BP79="","",IF(INDEX(BE$6:BE$105,$BP79,1)="","",INDEX(BE$6:BE$105,$BP79,1)))</f>
        <v/>
      </c>
      <c r="BU79" s="25" t="str" cm="1">
        <f t="array" ref="BU79">IF($BP79="","",IF(INDEX(BF$6:BF$105,$BP79,1)="","",INDEX(BF$6:BF$105,$BP79,1)))</f>
        <v/>
      </c>
      <c r="BV79" s="25" t="str" cm="1">
        <f t="array" ref="BV79">IF($BP79="","",IF(INDEX(BG$6:BG$105,$BP79,1)="","",INDEX(BG$6:BG$105,$BP79,1)))</f>
        <v/>
      </c>
      <c r="BW79" s="25" t="str" cm="1">
        <f t="array" ref="BW79">IF($BP79="","",IF(INDEX(BH$6:BH$105,$BP79,1)="","",INDEX(BH$6:BH$105,$BP79,1)))</f>
        <v/>
      </c>
      <c r="BX79" s="25" t="str" cm="1">
        <f t="array" ref="BX79">IF($BP79="","",IF(INDEX(BI$6:BI$105,$BP79,1)="","",INDEX(BI$6:BI$105,$BP79,1)))</f>
        <v/>
      </c>
      <c r="BY79" s="25" t="str" cm="1">
        <f t="array" ref="BY79">IF($BP79="","",IF(INDEX(BJ$6:BJ$105,$BP79,1)="","",INDEX(BJ$6:BJ$105,$BP79,1)))</f>
        <v/>
      </c>
      <c r="BZ79" s="25" t="str" cm="1">
        <f t="array" ref="BZ79">IF($BP79="","",IF(INDEX(BK$6:BK$105,$BP79,1)="","",INDEX(BK$6:BK$105,$BP79,1)))</f>
        <v/>
      </c>
      <c r="CB79" s="25" t="str">
        <f t="shared" si="45"/>
        <v/>
      </c>
      <c r="CC79" s="25" t="str">
        <f t="shared" si="46"/>
        <v/>
      </c>
      <c r="CD79" s="28" t="str">
        <f t="shared" si="32"/>
        <v/>
      </c>
      <c r="CE79" s="25" t="str">
        <f t="shared" si="32"/>
        <v/>
      </c>
      <c r="CF79" s="28" t="str">
        <f t="shared" si="32"/>
        <v/>
      </c>
      <c r="CG79" s="25" t="str">
        <f t="shared" si="32"/>
        <v/>
      </c>
      <c r="CH79" s="30" t="str">
        <f t="shared" si="32"/>
        <v/>
      </c>
      <c r="CI79" s="25" t="str">
        <f t="shared" si="32"/>
        <v/>
      </c>
      <c r="CJ79" s="28" t="str">
        <f t="shared" si="32"/>
        <v/>
      </c>
    </row>
    <row r="80" spans="1:88" x14ac:dyDescent="0.2">
      <c r="A80" s="19">
        <v>8024</v>
      </c>
      <c r="B80" s="19"/>
      <c r="C80" s="17" t="s">
        <v>0</v>
      </c>
      <c r="D80" s="20"/>
      <c r="E80" s="21" t="s">
        <v>0</v>
      </c>
      <c r="F80" s="22">
        <v>0</v>
      </c>
      <c r="G80" s="17">
        <v>0</v>
      </c>
      <c r="I80" s="22">
        <v>0</v>
      </c>
      <c r="J80" s="17">
        <v>0</v>
      </c>
      <c r="L80" s="23">
        <v>0</v>
      </c>
      <c r="M80" s="17">
        <v>0</v>
      </c>
      <c r="O80" s="22">
        <v>0</v>
      </c>
      <c r="P80" s="17">
        <v>0</v>
      </c>
      <c r="R80" s="1"/>
      <c r="S80" s="1"/>
      <c r="T80" s="54"/>
      <c r="U80" s="54"/>
      <c r="V80" s="1"/>
      <c r="W80" s="54"/>
      <c r="X80" s="1"/>
      <c r="Y80" s="1"/>
      <c r="Z80" s="1"/>
      <c r="AA80" s="1"/>
      <c r="AB80" s="1"/>
      <c r="AD80" s="25" t="str">
        <f t="shared" si="33"/>
        <v/>
      </c>
      <c r="AE80" s="25" t="str">
        <f t="shared" si="34"/>
        <v/>
      </c>
      <c r="AF80" s="25">
        <f t="shared" si="26"/>
        <v>0</v>
      </c>
      <c r="AG80" s="25">
        <f t="shared" si="26"/>
        <v>0</v>
      </c>
      <c r="AH80" s="25">
        <f t="shared" si="26"/>
        <v>0</v>
      </c>
      <c r="AI80" s="25">
        <f t="shared" si="26"/>
        <v>0</v>
      </c>
      <c r="AJ80" s="28" t="str">
        <f>IF(AF80=0,"",VLOOKUP($AE80,$D$6:$P179,AJ$1,FALSE))</f>
        <v/>
      </c>
      <c r="AK80" s="28" t="str">
        <f>IF(AG80=0,"",VLOOKUP($AE80,$D$6:$P179,AK$1,FALSE))</f>
        <v/>
      </c>
      <c r="AL80" s="30" t="str">
        <f>IF(AH80=0,"",VLOOKUP($AE80,$D$6:$P179,AL$1,FALSE))</f>
        <v/>
      </c>
      <c r="AM80" s="28" t="str">
        <f>IF(AI80=0,"",VLOOKUP($AE80,$D$6:$P179,AM$1,FALSE))</f>
        <v/>
      </c>
      <c r="AO80" s="49" t="str">
        <f t="shared" si="35"/>
        <v/>
      </c>
      <c r="AQ80" s="50"/>
      <c r="AR80" s="50"/>
      <c r="AS80" s="53"/>
      <c r="AU80" s="28" t="str">
        <f t="shared" si="27"/>
        <v/>
      </c>
      <c r="AV80" s="28" t="str">
        <f t="shared" si="36"/>
        <v/>
      </c>
      <c r="AW80" s="30" t="str">
        <f t="shared" si="28"/>
        <v/>
      </c>
      <c r="AY80" s="28" t="str">
        <f t="shared" si="29"/>
        <v/>
      </c>
      <c r="AZ80" s="28" t="str">
        <f t="shared" si="30"/>
        <v/>
      </c>
      <c r="BA80" s="55" t="str">
        <f t="shared" si="31"/>
        <v/>
      </c>
      <c r="BC80" s="1"/>
      <c r="BD80" s="54"/>
      <c r="BE80" s="54"/>
      <c r="BF80" s="1"/>
      <c r="BG80" s="1"/>
      <c r="BH80" s="25" t="str">
        <f t="shared" si="37"/>
        <v/>
      </c>
      <c r="BI80" s="25" t="str">
        <f t="shared" si="38"/>
        <v/>
      </c>
      <c r="BJ80" s="25" t="str">
        <f t="shared" si="39"/>
        <v/>
      </c>
      <c r="BK80" s="25" t="str">
        <f t="shared" si="40"/>
        <v/>
      </c>
      <c r="BL80" s="3">
        <v>75</v>
      </c>
      <c r="BM80" s="25" t="str">
        <f t="shared" si="41"/>
        <v/>
      </c>
      <c r="BN80" s="25" t="str">
        <f t="shared" si="42"/>
        <v/>
      </c>
      <c r="BO80" s="25" t="str">
        <f t="shared" si="43"/>
        <v/>
      </c>
      <c r="BP80" s="25" t="str">
        <f t="shared" si="44"/>
        <v/>
      </c>
      <c r="BR80" s="25" t="str" cm="1">
        <f t="array" ref="BR80">IF($BP80="","",IF(INDEX(BC$6:BC$105,$BP80,1)="","",INDEX(BC$6:BC$105,$BP80,1)))</f>
        <v/>
      </c>
      <c r="BS80" s="25" t="str" cm="1">
        <f t="array" ref="BS80">IF($BP80="","",IF(INDEX(BD$6:BD$105,$BP80,1)="","",INDEX(BD$6:BD$105,$BP80,1)))</f>
        <v/>
      </c>
      <c r="BT80" s="25" t="str" cm="1">
        <f t="array" ref="BT80">IF($BP80="","",IF(INDEX(BE$6:BE$105,$BP80,1)="","",INDEX(BE$6:BE$105,$BP80,1)))</f>
        <v/>
      </c>
      <c r="BU80" s="25" t="str" cm="1">
        <f t="array" ref="BU80">IF($BP80="","",IF(INDEX(BF$6:BF$105,$BP80,1)="","",INDEX(BF$6:BF$105,$BP80,1)))</f>
        <v/>
      </c>
      <c r="BV80" s="25" t="str" cm="1">
        <f t="array" ref="BV80">IF($BP80="","",IF(INDEX(BG$6:BG$105,$BP80,1)="","",INDEX(BG$6:BG$105,$BP80,1)))</f>
        <v/>
      </c>
      <c r="BW80" s="25" t="str" cm="1">
        <f t="array" ref="BW80">IF($BP80="","",IF(INDEX(BH$6:BH$105,$BP80,1)="","",INDEX(BH$6:BH$105,$BP80,1)))</f>
        <v/>
      </c>
      <c r="BX80" s="25" t="str" cm="1">
        <f t="array" ref="BX80">IF($BP80="","",IF(INDEX(BI$6:BI$105,$BP80,1)="","",INDEX(BI$6:BI$105,$BP80,1)))</f>
        <v/>
      </c>
      <c r="BY80" s="25" t="str" cm="1">
        <f t="array" ref="BY80">IF($BP80="","",IF(INDEX(BJ$6:BJ$105,$BP80,1)="","",INDEX(BJ$6:BJ$105,$BP80,1)))</f>
        <v/>
      </c>
      <c r="BZ80" s="25" t="str" cm="1">
        <f t="array" ref="BZ80">IF($BP80="","",IF(INDEX(BK$6:BK$105,$BP80,1)="","",INDEX(BK$6:BK$105,$BP80,1)))</f>
        <v/>
      </c>
      <c r="CB80" s="25" t="str">
        <f t="shared" si="45"/>
        <v/>
      </c>
      <c r="CC80" s="25" t="str">
        <f t="shared" si="46"/>
        <v/>
      </c>
      <c r="CD80" s="28" t="str">
        <f t="shared" si="32"/>
        <v/>
      </c>
      <c r="CE80" s="25" t="str">
        <f t="shared" si="32"/>
        <v/>
      </c>
      <c r="CF80" s="28" t="str">
        <f t="shared" si="32"/>
        <v/>
      </c>
      <c r="CG80" s="25" t="str">
        <f t="shared" si="32"/>
        <v/>
      </c>
      <c r="CH80" s="30" t="str">
        <f t="shared" si="32"/>
        <v/>
      </c>
      <c r="CI80" s="25" t="str">
        <f t="shared" si="32"/>
        <v/>
      </c>
      <c r="CJ80" s="28" t="str">
        <f t="shared" si="32"/>
        <v/>
      </c>
    </row>
    <row r="81" spans="1:88" x14ac:dyDescent="0.2">
      <c r="A81" s="19">
        <v>8025</v>
      </c>
      <c r="B81" s="19"/>
      <c r="C81" s="17" t="s">
        <v>0</v>
      </c>
      <c r="D81" s="20"/>
      <c r="E81" s="21" t="s">
        <v>0</v>
      </c>
      <c r="F81" s="22">
        <v>0</v>
      </c>
      <c r="G81" s="17">
        <v>0</v>
      </c>
      <c r="I81" s="22">
        <v>0</v>
      </c>
      <c r="J81" s="17">
        <v>0</v>
      </c>
      <c r="L81" s="23">
        <v>0</v>
      </c>
      <c r="M81" s="17">
        <v>0</v>
      </c>
      <c r="O81" s="22">
        <v>0</v>
      </c>
      <c r="P81" s="17">
        <v>0</v>
      </c>
      <c r="R81" s="1"/>
      <c r="S81" s="1"/>
      <c r="T81" s="54"/>
      <c r="U81" s="54"/>
      <c r="V81" s="1"/>
      <c r="W81" s="54"/>
      <c r="X81" s="1"/>
      <c r="Y81" s="1"/>
      <c r="Z81" s="1"/>
      <c r="AA81" s="1"/>
      <c r="AB81" s="1"/>
      <c r="AD81" s="25" t="str">
        <f t="shared" si="33"/>
        <v/>
      </c>
      <c r="AE81" s="25" t="str">
        <f t="shared" si="34"/>
        <v/>
      </c>
      <c r="AF81" s="25">
        <f t="shared" si="26"/>
        <v>0</v>
      </c>
      <c r="AG81" s="25">
        <f t="shared" si="26"/>
        <v>0</v>
      </c>
      <c r="AH81" s="25">
        <f t="shared" si="26"/>
        <v>0</v>
      </c>
      <c r="AI81" s="25">
        <f t="shared" si="26"/>
        <v>0</v>
      </c>
      <c r="AJ81" s="28" t="str">
        <f>IF(AF81=0,"",VLOOKUP($AE81,$D$6:$P180,AJ$1,FALSE))</f>
        <v/>
      </c>
      <c r="AK81" s="28" t="str">
        <f>IF(AG81=0,"",VLOOKUP($AE81,$D$6:$P180,AK$1,FALSE))</f>
        <v/>
      </c>
      <c r="AL81" s="30" t="str">
        <f>IF(AH81=0,"",VLOOKUP($AE81,$D$6:$P180,AL$1,FALSE))</f>
        <v/>
      </c>
      <c r="AM81" s="28" t="str">
        <f>IF(AI81=0,"",VLOOKUP($AE81,$D$6:$P180,AM$1,FALSE))</f>
        <v/>
      </c>
      <c r="AO81" s="49" t="str">
        <f t="shared" si="35"/>
        <v/>
      </c>
      <c r="AQ81" s="50"/>
      <c r="AR81" s="50"/>
      <c r="AS81" s="53"/>
      <c r="AU81" s="28" t="str">
        <f t="shared" si="27"/>
        <v/>
      </c>
      <c r="AV81" s="28" t="str">
        <f t="shared" si="36"/>
        <v/>
      </c>
      <c r="AW81" s="30" t="str">
        <f t="shared" si="28"/>
        <v/>
      </c>
      <c r="AY81" s="28" t="str">
        <f t="shared" si="29"/>
        <v/>
      </c>
      <c r="AZ81" s="28" t="str">
        <f t="shared" si="30"/>
        <v/>
      </c>
      <c r="BA81" s="55" t="str">
        <f t="shared" si="31"/>
        <v/>
      </c>
      <c r="BC81" s="1"/>
      <c r="BD81" s="54"/>
      <c r="BE81" s="54"/>
      <c r="BF81" s="1"/>
      <c r="BG81" s="1"/>
      <c r="BH81" s="25" t="str">
        <f t="shared" si="37"/>
        <v/>
      </c>
      <c r="BI81" s="25" t="str">
        <f t="shared" si="38"/>
        <v/>
      </c>
      <c r="BJ81" s="25" t="str">
        <f t="shared" si="39"/>
        <v/>
      </c>
      <c r="BK81" s="25" t="str">
        <f t="shared" si="40"/>
        <v/>
      </c>
      <c r="BL81" s="3">
        <v>76</v>
      </c>
      <c r="BM81" s="25" t="str">
        <f t="shared" si="41"/>
        <v/>
      </c>
      <c r="BN81" s="25" t="str">
        <f t="shared" si="42"/>
        <v/>
      </c>
      <c r="BO81" s="25" t="str">
        <f t="shared" si="43"/>
        <v/>
      </c>
      <c r="BP81" s="25" t="str">
        <f t="shared" si="44"/>
        <v/>
      </c>
      <c r="BR81" s="25" t="str" cm="1">
        <f t="array" ref="BR81">IF($BP81="","",IF(INDEX(BC$6:BC$105,$BP81,1)="","",INDEX(BC$6:BC$105,$BP81,1)))</f>
        <v/>
      </c>
      <c r="BS81" s="25" t="str" cm="1">
        <f t="array" ref="BS81">IF($BP81="","",IF(INDEX(BD$6:BD$105,$BP81,1)="","",INDEX(BD$6:BD$105,$BP81,1)))</f>
        <v/>
      </c>
      <c r="BT81" s="25" t="str" cm="1">
        <f t="array" ref="BT81">IF($BP81="","",IF(INDEX(BE$6:BE$105,$BP81,1)="","",INDEX(BE$6:BE$105,$BP81,1)))</f>
        <v/>
      </c>
      <c r="BU81" s="25" t="str" cm="1">
        <f t="array" ref="BU81">IF($BP81="","",IF(INDEX(BF$6:BF$105,$BP81,1)="","",INDEX(BF$6:BF$105,$BP81,1)))</f>
        <v/>
      </c>
      <c r="BV81" s="25" t="str" cm="1">
        <f t="array" ref="BV81">IF($BP81="","",IF(INDEX(BG$6:BG$105,$BP81,1)="","",INDEX(BG$6:BG$105,$BP81,1)))</f>
        <v/>
      </c>
      <c r="BW81" s="25" t="str" cm="1">
        <f t="array" ref="BW81">IF($BP81="","",IF(INDEX(BH$6:BH$105,$BP81,1)="","",INDEX(BH$6:BH$105,$BP81,1)))</f>
        <v/>
      </c>
      <c r="BX81" s="25" t="str" cm="1">
        <f t="array" ref="BX81">IF($BP81="","",IF(INDEX(BI$6:BI$105,$BP81,1)="","",INDEX(BI$6:BI$105,$BP81,1)))</f>
        <v/>
      </c>
      <c r="BY81" s="25" t="str" cm="1">
        <f t="array" ref="BY81">IF($BP81="","",IF(INDEX(BJ$6:BJ$105,$BP81,1)="","",INDEX(BJ$6:BJ$105,$BP81,1)))</f>
        <v/>
      </c>
      <c r="BZ81" s="25" t="str" cm="1">
        <f t="array" ref="BZ81">IF($BP81="","",IF(INDEX(BK$6:BK$105,$BP81,1)="","",INDEX(BK$6:BK$105,$BP81,1)))</f>
        <v/>
      </c>
      <c r="CB81" s="25" t="str">
        <f t="shared" si="45"/>
        <v/>
      </c>
      <c r="CC81" s="25" t="str">
        <f t="shared" si="46"/>
        <v/>
      </c>
      <c r="CD81" s="28" t="str">
        <f t="shared" si="32"/>
        <v/>
      </c>
      <c r="CE81" s="25" t="str">
        <f t="shared" si="32"/>
        <v/>
      </c>
      <c r="CF81" s="28" t="str">
        <f t="shared" si="32"/>
        <v/>
      </c>
      <c r="CG81" s="25" t="str">
        <f t="shared" si="32"/>
        <v/>
      </c>
      <c r="CH81" s="30" t="str">
        <f t="shared" si="32"/>
        <v/>
      </c>
      <c r="CI81" s="25" t="str">
        <f t="shared" si="32"/>
        <v/>
      </c>
      <c r="CJ81" s="28" t="str">
        <f t="shared" si="32"/>
        <v/>
      </c>
    </row>
    <row r="82" spans="1:88" x14ac:dyDescent="0.2">
      <c r="A82" s="19">
        <v>8026</v>
      </c>
      <c r="B82" s="19"/>
      <c r="C82" s="17" t="s">
        <v>0</v>
      </c>
      <c r="D82" s="20"/>
      <c r="E82" s="21" t="s">
        <v>0</v>
      </c>
      <c r="F82" s="22">
        <v>0</v>
      </c>
      <c r="G82" s="17">
        <v>0</v>
      </c>
      <c r="I82" s="22">
        <v>0</v>
      </c>
      <c r="J82" s="17">
        <v>0</v>
      </c>
      <c r="L82" s="23">
        <v>0</v>
      </c>
      <c r="M82" s="17">
        <v>0</v>
      </c>
      <c r="O82" s="22">
        <v>0</v>
      </c>
      <c r="P82" s="17">
        <v>0</v>
      </c>
      <c r="R82" s="1"/>
      <c r="S82" s="1"/>
      <c r="T82" s="54"/>
      <c r="U82" s="54"/>
      <c r="V82" s="1"/>
      <c r="W82" s="54"/>
      <c r="X82" s="1"/>
      <c r="Y82" s="1"/>
      <c r="Z82" s="1"/>
      <c r="AA82" s="1"/>
      <c r="AB82" s="1"/>
      <c r="AD82" s="25" t="str">
        <f t="shared" si="33"/>
        <v/>
      </c>
      <c r="AE82" s="25" t="str">
        <f t="shared" si="34"/>
        <v/>
      </c>
      <c r="AF82" s="25">
        <f t="shared" si="26"/>
        <v>0</v>
      </c>
      <c r="AG82" s="25">
        <f t="shared" si="26"/>
        <v>0</v>
      </c>
      <c r="AH82" s="25">
        <f t="shared" si="26"/>
        <v>0</v>
      </c>
      <c r="AI82" s="25">
        <f t="shared" si="26"/>
        <v>0</v>
      </c>
      <c r="AJ82" s="28" t="str">
        <f>IF(AF82=0,"",VLOOKUP($AE82,$D$6:$P181,AJ$1,FALSE))</f>
        <v/>
      </c>
      <c r="AK82" s="28" t="str">
        <f>IF(AG82=0,"",VLOOKUP($AE82,$D$6:$P181,AK$1,FALSE))</f>
        <v/>
      </c>
      <c r="AL82" s="30" t="str">
        <f>IF(AH82=0,"",VLOOKUP($AE82,$D$6:$P181,AL$1,FALSE))</f>
        <v/>
      </c>
      <c r="AM82" s="28" t="str">
        <f>IF(AI82=0,"",VLOOKUP($AE82,$D$6:$P181,AM$1,FALSE))</f>
        <v/>
      </c>
      <c r="AO82" s="49" t="str">
        <f t="shared" si="35"/>
        <v/>
      </c>
      <c r="AQ82" s="50"/>
      <c r="AR82" s="50"/>
      <c r="AS82" s="53"/>
      <c r="AU82" s="28" t="str">
        <f t="shared" si="27"/>
        <v/>
      </c>
      <c r="AV82" s="28" t="str">
        <f t="shared" si="36"/>
        <v/>
      </c>
      <c r="AW82" s="30" t="str">
        <f t="shared" si="28"/>
        <v/>
      </c>
      <c r="AY82" s="28" t="str">
        <f t="shared" si="29"/>
        <v/>
      </c>
      <c r="AZ82" s="28" t="str">
        <f t="shared" si="30"/>
        <v/>
      </c>
      <c r="BA82" s="55" t="str">
        <f t="shared" si="31"/>
        <v/>
      </c>
      <c r="BC82" s="1"/>
      <c r="BD82" s="54"/>
      <c r="BE82" s="54"/>
      <c r="BF82" s="1"/>
      <c r="BG82" s="1"/>
      <c r="BH82" s="25" t="str">
        <f t="shared" si="37"/>
        <v/>
      </c>
      <c r="BI82" s="25" t="str">
        <f t="shared" si="38"/>
        <v/>
      </c>
      <c r="BJ82" s="25" t="str">
        <f t="shared" si="39"/>
        <v/>
      </c>
      <c r="BK82" s="25" t="str">
        <f t="shared" si="40"/>
        <v/>
      </c>
      <c r="BL82" s="3">
        <v>77</v>
      </c>
      <c r="BM82" s="25" t="str">
        <f t="shared" si="41"/>
        <v/>
      </c>
      <c r="BN82" s="25" t="str">
        <f t="shared" si="42"/>
        <v/>
      </c>
      <c r="BO82" s="25" t="str">
        <f t="shared" si="43"/>
        <v/>
      </c>
      <c r="BP82" s="25" t="str">
        <f t="shared" si="44"/>
        <v/>
      </c>
      <c r="BR82" s="25" t="str" cm="1">
        <f t="array" ref="BR82">IF($BP82="","",IF(INDEX(BC$6:BC$105,$BP82,1)="","",INDEX(BC$6:BC$105,$BP82,1)))</f>
        <v/>
      </c>
      <c r="BS82" s="25" t="str" cm="1">
        <f t="array" ref="BS82">IF($BP82="","",IF(INDEX(BD$6:BD$105,$BP82,1)="","",INDEX(BD$6:BD$105,$BP82,1)))</f>
        <v/>
      </c>
      <c r="BT82" s="25" t="str" cm="1">
        <f t="array" ref="BT82">IF($BP82="","",IF(INDEX(BE$6:BE$105,$BP82,1)="","",INDEX(BE$6:BE$105,$BP82,1)))</f>
        <v/>
      </c>
      <c r="BU82" s="25" t="str" cm="1">
        <f t="array" ref="BU82">IF($BP82="","",IF(INDEX(BF$6:BF$105,$BP82,1)="","",INDEX(BF$6:BF$105,$BP82,1)))</f>
        <v/>
      </c>
      <c r="BV82" s="25" t="str" cm="1">
        <f t="array" ref="BV82">IF($BP82="","",IF(INDEX(BG$6:BG$105,$BP82,1)="","",INDEX(BG$6:BG$105,$BP82,1)))</f>
        <v/>
      </c>
      <c r="BW82" s="25" t="str" cm="1">
        <f t="array" ref="BW82">IF($BP82="","",IF(INDEX(BH$6:BH$105,$BP82,1)="","",INDEX(BH$6:BH$105,$BP82,1)))</f>
        <v/>
      </c>
      <c r="BX82" s="25" t="str" cm="1">
        <f t="array" ref="BX82">IF($BP82="","",IF(INDEX(BI$6:BI$105,$BP82,1)="","",INDEX(BI$6:BI$105,$BP82,1)))</f>
        <v/>
      </c>
      <c r="BY82" s="25" t="str" cm="1">
        <f t="array" ref="BY82">IF($BP82="","",IF(INDEX(BJ$6:BJ$105,$BP82,1)="","",INDEX(BJ$6:BJ$105,$BP82,1)))</f>
        <v/>
      </c>
      <c r="BZ82" s="25" t="str" cm="1">
        <f t="array" ref="BZ82">IF($BP82="","",IF(INDEX(BK$6:BK$105,$BP82,1)="","",INDEX(BK$6:BK$105,$BP82,1)))</f>
        <v/>
      </c>
      <c r="CB82" s="25" t="str">
        <f t="shared" si="45"/>
        <v/>
      </c>
      <c r="CC82" s="25" t="str">
        <f t="shared" si="46"/>
        <v/>
      </c>
      <c r="CD82" s="28" t="str">
        <f t="shared" si="32"/>
        <v/>
      </c>
      <c r="CE82" s="25" t="str">
        <f t="shared" si="32"/>
        <v/>
      </c>
      <c r="CF82" s="28" t="str">
        <f t="shared" si="32"/>
        <v/>
      </c>
      <c r="CG82" s="25" t="str">
        <f t="shared" si="32"/>
        <v/>
      </c>
      <c r="CH82" s="30" t="str">
        <f t="shared" si="32"/>
        <v/>
      </c>
      <c r="CI82" s="25" t="str">
        <f t="shared" si="32"/>
        <v/>
      </c>
      <c r="CJ82" s="28" t="str">
        <f t="shared" si="32"/>
        <v/>
      </c>
    </row>
    <row r="83" spans="1:88" x14ac:dyDescent="0.2">
      <c r="A83" s="19">
        <v>8027</v>
      </c>
      <c r="B83" s="19"/>
      <c r="C83" s="17" t="s">
        <v>0</v>
      </c>
      <c r="D83" s="20"/>
      <c r="E83" s="21" t="s">
        <v>0</v>
      </c>
      <c r="F83" s="22">
        <v>0</v>
      </c>
      <c r="G83" s="17">
        <v>0</v>
      </c>
      <c r="I83" s="22">
        <v>0</v>
      </c>
      <c r="J83" s="17">
        <v>0</v>
      </c>
      <c r="L83" s="23">
        <v>0</v>
      </c>
      <c r="M83" s="17">
        <v>0</v>
      </c>
      <c r="O83" s="22">
        <v>0</v>
      </c>
      <c r="P83" s="17">
        <v>0</v>
      </c>
      <c r="R83" s="1"/>
      <c r="S83" s="1"/>
      <c r="T83" s="54"/>
      <c r="U83" s="54"/>
      <c r="V83" s="1"/>
      <c r="W83" s="54"/>
      <c r="X83" s="1"/>
      <c r="Y83" s="1"/>
      <c r="Z83" s="1"/>
      <c r="AA83" s="1"/>
      <c r="AB83" s="1"/>
      <c r="AD83" s="25" t="str">
        <f t="shared" si="33"/>
        <v/>
      </c>
      <c r="AE83" s="25" t="str">
        <f t="shared" si="34"/>
        <v/>
      </c>
      <c r="AF83" s="25">
        <f t="shared" si="26"/>
        <v>0</v>
      </c>
      <c r="AG83" s="25">
        <f t="shared" si="26"/>
        <v>0</v>
      </c>
      <c r="AH83" s="25">
        <f t="shared" si="26"/>
        <v>0</v>
      </c>
      <c r="AI83" s="25">
        <f t="shared" si="26"/>
        <v>0</v>
      </c>
      <c r="AJ83" s="28" t="str">
        <f>IF(AF83=0,"",VLOOKUP($AE83,$D$6:$P182,AJ$1,FALSE))</f>
        <v/>
      </c>
      <c r="AK83" s="28" t="str">
        <f>IF(AG83=0,"",VLOOKUP($AE83,$D$6:$P182,AK$1,FALSE))</f>
        <v/>
      </c>
      <c r="AL83" s="30" t="str">
        <f>IF(AH83=0,"",VLOOKUP($AE83,$D$6:$P182,AL$1,FALSE))</f>
        <v/>
      </c>
      <c r="AM83" s="28" t="str">
        <f>IF(AI83=0,"",VLOOKUP($AE83,$D$6:$P182,AM$1,FALSE))</f>
        <v/>
      </c>
      <c r="AO83" s="49" t="str">
        <f t="shared" si="35"/>
        <v/>
      </c>
      <c r="AQ83" s="50"/>
      <c r="AR83" s="50"/>
      <c r="AS83" s="53"/>
      <c r="AU83" s="28" t="str">
        <f t="shared" si="27"/>
        <v/>
      </c>
      <c r="AV83" s="28" t="str">
        <f t="shared" si="36"/>
        <v/>
      </c>
      <c r="AW83" s="30" t="str">
        <f t="shared" si="28"/>
        <v/>
      </c>
      <c r="AY83" s="28" t="str">
        <f t="shared" si="29"/>
        <v/>
      </c>
      <c r="AZ83" s="28" t="str">
        <f t="shared" si="30"/>
        <v/>
      </c>
      <c r="BA83" s="55" t="str">
        <f t="shared" si="31"/>
        <v/>
      </c>
      <c r="BC83" s="1"/>
      <c r="BD83" s="54"/>
      <c r="BE83" s="54"/>
      <c r="BF83" s="1"/>
      <c r="BG83" s="1"/>
      <c r="BH83" s="25" t="str">
        <f t="shared" si="37"/>
        <v/>
      </c>
      <c r="BI83" s="25" t="str">
        <f t="shared" si="38"/>
        <v/>
      </c>
      <c r="BJ83" s="25" t="str">
        <f t="shared" si="39"/>
        <v/>
      </c>
      <c r="BK83" s="25" t="str">
        <f t="shared" si="40"/>
        <v/>
      </c>
      <c r="BL83" s="3">
        <v>78</v>
      </c>
      <c r="BM83" s="25" t="str">
        <f t="shared" si="41"/>
        <v/>
      </c>
      <c r="BN83" s="25" t="str">
        <f t="shared" si="42"/>
        <v/>
      </c>
      <c r="BO83" s="25" t="str">
        <f t="shared" si="43"/>
        <v/>
      </c>
      <c r="BP83" s="25" t="str">
        <f t="shared" si="44"/>
        <v/>
      </c>
      <c r="BR83" s="25" t="str" cm="1">
        <f t="array" ref="BR83">IF($BP83="","",IF(INDEX(BC$6:BC$105,$BP83,1)="","",INDEX(BC$6:BC$105,$BP83,1)))</f>
        <v/>
      </c>
      <c r="BS83" s="25" t="str" cm="1">
        <f t="array" ref="BS83">IF($BP83="","",IF(INDEX(BD$6:BD$105,$BP83,1)="","",INDEX(BD$6:BD$105,$BP83,1)))</f>
        <v/>
      </c>
      <c r="BT83" s="25" t="str" cm="1">
        <f t="array" ref="BT83">IF($BP83="","",IF(INDEX(BE$6:BE$105,$BP83,1)="","",INDEX(BE$6:BE$105,$BP83,1)))</f>
        <v/>
      </c>
      <c r="BU83" s="25" t="str" cm="1">
        <f t="array" ref="BU83">IF($BP83="","",IF(INDEX(BF$6:BF$105,$BP83,1)="","",INDEX(BF$6:BF$105,$BP83,1)))</f>
        <v/>
      </c>
      <c r="BV83" s="25" t="str" cm="1">
        <f t="array" ref="BV83">IF($BP83="","",IF(INDEX(BG$6:BG$105,$BP83,1)="","",INDEX(BG$6:BG$105,$BP83,1)))</f>
        <v/>
      </c>
      <c r="BW83" s="25" t="str" cm="1">
        <f t="array" ref="BW83">IF($BP83="","",IF(INDEX(BH$6:BH$105,$BP83,1)="","",INDEX(BH$6:BH$105,$BP83,1)))</f>
        <v/>
      </c>
      <c r="BX83" s="25" t="str" cm="1">
        <f t="array" ref="BX83">IF($BP83="","",IF(INDEX(BI$6:BI$105,$BP83,1)="","",INDEX(BI$6:BI$105,$BP83,1)))</f>
        <v/>
      </c>
      <c r="BY83" s="25" t="str" cm="1">
        <f t="array" ref="BY83">IF($BP83="","",IF(INDEX(BJ$6:BJ$105,$BP83,1)="","",INDEX(BJ$6:BJ$105,$BP83,1)))</f>
        <v/>
      </c>
      <c r="BZ83" s="25" t="str" cm="1">
        <f t="array" ref="BZ83">IF($BP83="","",IF(INDEX(BK$6:BK$105,$BP83,1)="","",INDEX(BK$6:BK$105,$BP83,1)))</f>
        <v/>
      </c>
      <c r="CB83" s="25" t="str">
        <f t="shared" si="45"/>
        <v/>
      </c>
      <c r="CC83" s="25" t="str">
        <f t="shared" si="46"/>
        <v/>
      </c>
      <c r="CD83" s="28" t="str">
        <f t="shared" si="32"/>
        <v/>
      </c>
      <c r="CE83" s="25" t="str">
        <f t="shared" si="32"/>
        <v/>
      </c>
      <c r="CF83" s="28" t="str">
        <f t="shared" si="32"/>
        <v/>
      </c>
      <c r="CG83" s="25" t="str">
        <f t="shared" si="32"/>
        <v/>
      </c>
      <c r="CH83" s="30" t="str">
        <f t="shared" si="32"/>
        <v/>
      </c>
      <c r="CI83" s="25" t="str">
        <f t="shared" si="32"/>
        <v/>
      </c>
      <c r="CJ83" s="28" t="str">
        <f t="shared" si="32"/>
        <v/>
      </c>
    </row>
    <row r="84" spans="1:88" x14ac:dyDescent="0.2">
      <c r="A84" s="19">
        <v>8028</v>
      </c>
      <c r="B84" s="19"/>
      <c r="C84" s="17" t="s">
        <v>0</v>
      </c>
      <c r="D84" s="20"/>
      <c r="E84" s="21" t="s">
        <v>0</v>
      </c>
      <c r="F84" s="22">
        <v>0</v>
      </c>
      <c r="G84" s="17">
        <v>0</v>
      </c>
      <c r="I84" s="22">
        <v>0</v>
      </c>
      <c r="J84" s="17">
        <v>0</v>
      </c>
      <c r="L84" s="23">
        <v>0</v>
      </c>
      <c r="M84" s="17">
        <v>0</v>
      </c>
      <c r="O84" s="22">
        <v>0</v>
      </c>
      <c r="P84" s="17">
        <v>0</v>
      </c>
      <c r="R84" s="1"/>
      <c r="S84" s="1"/>
      <c r="T84" s="54"/>
      <c r="U84" s="54"/>
      <c r="V84" s="1"/>
      <c r="W84" s="54"/>
      <c r="X84" s="1"/>
      <c r="Y84" s="1"/>
      <c r="Z84" s="1"/>
      <c r="AA84" s="1"/>
      <c r="AB84" s="1"/>
      <c r="AD84" s="25" t="str">
        <f t="shared" si="33"/>
        <v/>
      </c>
      <c r="AE84" s="25" t="str">
        <f t="shared" si="34"/>
        <v/>
      </c>
      <c r="AF84" s="25">
        <f t="shared" si="26"/>
        <v>0</v>
      </c>
      <c r="AG84" s="25">
        <f t="shared" si="26"/>
        <v>0</v>
      </c>
      <c r="AH84" s="25">
        <f t="shared" si="26"/>
        <v>0</v>
      </c>
      <c r="AI84" s="25">
        <f t="shared" si="26"/>
        <v>0</v>
      </c>
      <c r="AJ84" s="28" t="str">
        <f>IF(AF84=0,"",VLOOKUP($AE84,$D$6:$P183,AJ$1,FALSE))</f>
        <v/>
      </c>
      <c r="AK84" s="28" t="str">
        <f>IF(AG84=0,"",VLOOKUP($AE84,$D$6:$P183,AK$1,FALSE))</f>
        <v/>
      </c>
      <c r="AL84" s="30" t="str">
        <f>IF(AH84=0,"",VLOOKUP($AE84,$D$6:$P183,AL$1,FALSE))</f>
        <v/>
      </c>
      <c r="AM84" s="28" t="str">
        <f>IF(AI84=0,"",VLOOKUP($AE84,$D$6:$P183,AM$1,FALSE))</f>
        <v/>
      </c>
      <c r="AO84" s="49" t="str">
        <f t="shared" si="35"/>
        <v/>
      </c>
      <c r="AQ84" s="50"/>
      <c r="AR84" s="50"/>
      <c r="AS84" s="53"/>
      <c r="AU84" s="28" t="str">
        <f t="shared" si="27"/>
        <v/>
      </c>
      <c r="AV84" s="28" t="str">
        <f t="shared" si="36"/>
        <v/>
      </c>
      <c r="AW84" s="30" t="str">
        <f t="shared" si="28"/>
        <v/>
      </c>
      <c r="AY84" s="28" t="str">
        <f t="shared" si="29"/>
        <v/>
      </c>
      <c r="AZ84" s="28" t="str">
        <f t="shared" si="30"/>
        <v/>
      </c>
      <c r="BA84" s="55" t="str">
        <f t="shared" si="31"/>
        <v/>
      </c>
      <c r="BC84" s="1"/>
      <c r="BD84" s="54"/>
      <c r="BE84" s="54"/>
      <c r="BF84" s="1"/>
      <c r="BG84" s="1"/>
      <c r="BH84" s="25" t="str">
        <f t="shared" si="37"/>
        <v/>
      </c>
      <c r="BI84" s="25" t="str">
        <f t="shared" si="38"/>
        <v/>
      </c>
      <c r="BJ84" s="25" t="str">
        <f t="shared" si="39"/>
        <v/>
      </c>
      <c r="BK84" s="25" t="str">
        <f t="shared" si="40"/>
        <v/>
      </c>
      <c r="BL84" s="3">
        <v>79</v>
      </c>
      <c r="BM84" s="25" t="str">
        <f t="shared" si="41"/>
        <v/>
      </c>
      <c r="BN84" s="25" t="str">
        <f t="shared" si="42"/>
        <v/>
      </c>
      <c r="BO84" s="25" t="str">
        <f t="shared" si="43"/>
        <v/>
      </c>
      <c r="BP84" s="25" t="str">
        <f t="shared" si="44"/>
        <v/>
      </c>
      <c r="BR84" s="25" t="str" cm="1">
        <f t="array" ref="BR84">IF($BP84="","",IF(INDEX(BC$6:BC$105,$BP84,1)="","",INDEX(BC$6:BC$105,$BP84,1)))</f>
        <v/>
      </c>
      <c r="BS84" s="25" t="str" cm="1">
        <f t="array" ref="BS84">IF($BP84="","",IF(INDEX(BD$6:BD$105,$BP84,1)="","",INDEX(BD$6:BD$105,$BP84,1)))</f>
        <v/>
      </c>
      <c r="BT84" s="25" t="str" cm="1">
        <f t="array" ref="BT84">IF($BP84="","",IF(INDEX(BE$6:BE$105,$BP84,1)="","",INDEX(BE$6:BE$105,$BP84,1)))</f>
        <v/>
      </c>
      <c r="BU84" s="25" t="str" cm="1">
        <f t="array" ref="BU84">IF($BP84="","",IF(INDEX(BF$6:BF$105,$BP84,1)="","",INDEX(BF$6:BF$105,$BP84,1)))</f>
        <v/>
      </c>
      <c r="BV84" s="25" t="str" cm="1">
        <f t="array" ref="BV84">IF($BP84="","",IF(INDEX(BG$6:BG$105,$BP84,1)="","",INDEX(BG$6:BG$105,$BP84,1)))</f>
        <v/>
      </c>
      <c r="BW84" s="25" t="str" cm="1">
        <f t="array" ref="BW84">IF($BP84="","",IF(INDEX(BH$6:BH$105,$BP84,1)="","",INDEX(BH$6:BH$105,$BP84,1)))</f>
        <v/>
      </c>
      <c r="BX84" s="25" t="str" cm="1">
        <f t="array" ref="BX84">IF($BP84="","",IF(INDEX(BI$6:BI$105,$BP84,1)="","",INDEX(BI$6:BI$105,$BP84,1)))</f>
        <v/>
      </c>
      <c r="BY84" s="25" t="str" cm="1">
        <f t="array" ref="BY84">IF($BP84="","",IF(INDEX(BJ$6:BJ$105,$BP84,1)="","",INDEX(BJ$6:BJ$105,$BP84,1)))</f>
        <v/>
      </c>
      <c r="BZ84" s="25" t="str" cm="1">
        <f t="array" ref="BZ84">IF($BP84="","",IF(INDEX(BK$6:BK$105,$BP84,1)="","",INDEX(BK$6:BK$105,$BP84,1)))</f>
        <v/>
      </c>
      <c r="CB84" s="25" t="str">
        <f t="shared" si="45"/>
        <v/>
      </c>
      <c r="CC84" s="25" t="str">
        <f t="shared" si="46"/>
        <v/>
      </c>
      <c r="CD84" s="28" t="str">
        <f t="shared" si="32"/>
        <v/>
      </c>
      <c r="CE84" s="25" t="str">
        <f t="shared" si="32"/>
        <v/>
      </c>
      <c r="CF84" s="28" t="str">
        <f t="shared" si="32"/>
        <v/>
      </c>
      <c r="CG84" s="25" t="str">
        <f t="shared" si="32"/>
        <v/>
      </c>
      <c r="CH84" s="30" t="str">
        <f t="shared" si="32"/>
        <v/>
      </c>
      <c r="CI84" s="25" t="str">
        <f t="shared" si="32"/>
        <v/>
      </c>
      <c r="CJ84" s="28" t="str">
        <f t="shared" si="32"/>
        <v/>
      </c>
    </row>
    <row r="85" spans="1:88" x14ac:dyDescent="0.2">
      <c r="A85" s="19">
        <v>8029</v>
      </c>
      <c r="B85" s="19"/>
      <c r="C85" s="17" t="s">
        <v>0</v>
      </c>
      <c r="D85" s="20"/>
      <c r="E85" s="21" t="s">
        <v>0</v>
      </c>
      <c r="F85" s="22">
        <v>0</v>
      </c>
      <c r="G85" s="17">
        <v>0</v>
      </c>
      <c r="I85" s="22">
        <v>0</v>
      </c>
      <c r="J85" s="17">
        <v>0</v>
      </c>
      <c r="L85" s="23">
        <v>0</v>
      </c>
      <c r="M85" s="17">
        <v>0</v>
      </c>
      <c r="O85" s="22">
        <v>0</v>
      </c>
      <c r="P85" s="17">
        <v>0</v>
      </c>
      <c r="R85" s="1"/>
      <c r="S85" s="1"/>
      <c r="T85" s="54"/>
      <c r="U85" s="54"/>
      <c r="V85" s="1"/>
      <c r="W85" s="54"/>
      <c r="X85" s="1"/>
      <c r="Y85" s="1"/>
      <c r="Z85" s="1"/>
      <c r="AA85" s="1"/>
      <c r="AB85" s="1"/>
      <c r="AD85" s="25" t="str">
        <f t="shared" si="33"/>
        <v/>
      </c>
      <c r="AE85" s="25" t="str">
        <f t="shared" si="34"/>
        <v/>
      </c>
      <c r="AF85" s="25">
        <f t="shared" si="26"/>
        <v>0</v>
      </c>
      <c r="AG85" s="25">
        <f t="shared" si="26"/>
        <v>0</v>
      </c>
      <c r="AH85" s="25">
        <f t="shared" si="26"/>
        <v>0</v>
      </c>
      <c r="AI85" s="25">
        <f t="shared" si="26"/>
        <v>0</v>
      </c>
      <c r="AJ85" s="28" t="str">
        <f>IF(AF85=0,"",VLOOKUP($AE85,$D$6:$P184,AJ$1,FALSE))</f>
        <v/>
      </c>
      <c r="AK85" s="28" t="str">
        <f>IF(AG85=0,"",VLOOKUP($AE85,$D$6:$P184,AK$1,FALSE))</f>
        <v/>
      </c>
      <c r="AL85" s="30" t="str">
        <f>IF(AH85=0,"",VLOOKUP($AE85,$D$6:$P184,AL$1,FALSE))</f>
        <v/>
      </c>
      <c r="AM85" s="28" t="str">
        <f>IF(AI85=0,"",VLOOKUP($AE85,$D$6:$P184,AM$1,FALSE))</f>
        <v/>
      </c>
      <c r="AO85" s="49" t="str">
        <f t="shared" si="35"/>
        <v/>
      </c>
      <c r="AQ85" s="50"/>
      <c r="AR85" s="50"/>
      <c r="AS85" s="53"/>
      <c r="AU85" s="28" t="str">
        <f t="shared" si="27"/>
        <v/>
      </c>
      <c r="AV85" s="28" t="str">
        <f t="shared" si="36"/>
        <v/>
      </c>
      <c r="AW85" s="30" t="str">
        <f t="shared" si="28"/>
        <v/>
      </c>
      <c r="AY85" s="28" t="str">
        <f t="shared" si="29"/>
        <v/>
      </c>
      <c r="AZ85" s="28" t="str">
        <f t="shared" si="30"/>
        <v/>
      </c>
      <c r="BA85" s="55" t="str">
        <f t="shared" si="31"/>
        <v/>
      </c>
      <c r="BC85" s="1"/>
      <c r="BD85" s="54"/>
      <c r="BE85" s="54"/>
      <c r="BF85" s="1"/>
      <c r="BG85" s="1"/>
      <c r="BH85" s="25" t="str">
        <f t="shared" si="37"/>
        <v/>
      </c>
      <c r="BI85" s="25" t="str">
        <f t="shared" si="38"/>
        <v/>
      </c>
      <c r="BJ85" s="25" t="str">
        <f t="shared" si="39"/>
        <v/>
      </c>
      <c r="BK85" s="25" t="str">
        <f t="shared" si="40"/>
        <v/>
      </c>
      <c r="BL85" s="3">
        <v>80</v>
      </c>
      <c r="BM85" s="25" t="str">
        <f t="shared" si="41"/>
        <v/>
      </c>
      <c r="BN85" s="25" t="str">
        <f t="shared" si="42"/>
        <v/>
      </c>
      <c r="BO85" s="25" t="str">
        <f t="shared" si="43"/>
        <v/>
      </c>
      <c r="BP85" s="25" t="str">
        <f t="shared" si="44"/>
        <v/>
      </c>
      <c r="BR85" s="25" t="str" cm="1">
        <f t="array" ref="BR85">IF($BP85="","",IF(INDEX(BC$6:BC$105,$BP85,1)="","",INDEX(BC$6:BC$105,$BP85,1)))</f>
        <v/>
      </c>
      <c r="BS85" s="25" t="str" cm="1">
        <f t="array" ref="BS85">IF($BP85="","",IF(INDEX(BD$6:BD$105,$BP85,1)="","",INDEX(BD$6:BD$105,$BP85,1)))</f>
        <v/>
      </c>
      <c r="BT85" s="25" t="str" cm="1">
        <f t="array" ref="BT85">IF($BP85="","",IF(INDEX(BE$6:BE$105,$BP85,1)="","",INDEX(BE$6:BE$105,$BP85,1)))</f>
        <v/>
      </c>
      <c r="BU85" s="25" t="str" cm="1">
        <f t="array" ref="BU85">IF($BP85="","",IF(INDEX(BF$6:BF$105,$BP85,1)="","",INDEX(BF$6:BF$105,$BP85,1)))</f>
        <v/>
      </c>
      <c r="BV85" s="25" t="str" cm="1">
        <f t="array" ref="BV85">IF($BP85="","",IF(INDEX(BG$6:BG$105,$BP85,1)="","",INDEX(BG$6:BG$105,$BP85,1)))</f>
        <v/>
      </c>
      <c r="BW85" s="25" t="str" cm="1">
        <f t="array" ref="BW85">IF($BP85="","",IF(INDEX(BH$6:BH$105,$BP85,1)="","",INDEX(BH$6:BH$105,$BP85,1)))</f>
        <v/>
      </c>
      <c r="BX85" s="25" t="str" cm="1">
        <f t="array" ref="BX85">IF($BP85="","",IF(INDEX(BI$6:BI$105,$BP85,1)="","",INDEX(BI$6:BI$105,$BP85,1)))</f>
        <v/>
      </c>
      <c r="BY85" s="25" t="str" cm="1">
        <f t="array" ref="BY85">IF($BP85="","",IF(INDEX(BJ$6:BJ$105,$BP85,1)="","",INDEX(BJ$6:BJ$105,$BP85,1)))</f>
        <v/>
      </c>
      <c r="BZ85" s="25" t="str" cm="1">
        <f t="array" ref="BZ85">IF($BP85="","",IF(INDEX(BK$6:BK$105,$BP85,1)="","",INDEX(BK$6:BK$105,$BP85,1)))</f>
        <v/>
      </c>
      <c r="CB85" s="25" t="str">
        <f t="shared" si="45"/>
        <v/>
      </c>
      <c r="CC85" s="25" t="str">
        <f t="shared" si="46"/>
        <v/>
      </c>
      <c r="CD85" s="28" t="str">
        <f t="shared" si="32"/>
        <v/>
      </c>
      <c r="CE85" s="25" t="str">
        <f t="shared" si="32"/>
        <v/>
      </c>
      <c r="CF85" s="28" t="str">
        <f t="shared" si="32"/>
        <v/>
      </c>
      <c r="CG85" s="25" t="str">
        <f t="shared" si="32"/>
        <v/>
      </c>
      <c r="CH85" s="30" t="str">
        <f t="shared" si="32"/>
        <v/>
      </c>
      <c r="CI85" s="25" t="str">
        <f t="shared" si="32"/>
        <v/>
      </c>
      <c r="CJ85" s="28" t="str">
        <f t="shared" si="32"/>
        <v/>
      </c>
    </row>
    <row r="86" spans="1:88" x14ac:dyDescent="0.2">
      <c r="A86" s="19">
        <v>8030</v>
      </c>
      <c r="B86" s="19"/>
      <c r="C86" s="17" t="s">
        <v>0</v>
      </c>
      <c r="D86" s="20"/>
      <c r="E86" s="21" t="s">
        <v>0</v>
      </c>
      <c r="F86" s="22">
        <v>0</v>
      </c>
      <c r="G86" s="17">
        <v>0</v>
      </c>
      <c r="I86" s="22">
        <v>0</v>
      </c>
      <c r="J86" s="17">
        <v>0</v>
      </c>
      <c r="L86" s="23">
        <v>0</v>
      </c>
      <c r="M86" s="17">
        <v>0</v>
      </c>
      <c r="O86" s="22">
        <v>0</v>
      </c>
      <c r="P86" s="17">
        <v>0</v>
      </c>
      <c r="R86" s="1"/>
      <c r="S86" s="1"/>
      <c r="T86" s="54"/>
      <c r="U86" s="54"/>
      <c r="V86" s="1"/>
      <c r="W86" s="54"/>
      <c r="X86" s="1"/>
      <c r="Y86" s="1"/>
      <c r="Z86" s="1"/>
      <c r="AA86" s="1"/>
      <c r="AB86" s="1"/>
      <c r="AD86" s="25" t="str">
        <f t="shared" si="33"/>
        <v/>
      </c>
      <c r="AE86" s="25" t="str">
        <f t="shared" si="34"/>
        <v/>
      </c>
      <c r="AF86" s="25">
        <f t="shared" si="26"/>
        <v>0</v>
      </c>
      <c r="AG86" s="25">
        <f t="shared" si="26"/>
        <v>0</v>
      </c>
      <c r="AH86" s="25">
        <f t="shared" si="26"/>
        <v>0</v>
      </c>
      <c r="AI86" s="25">
        <f t="shared" si="26"/>
        <v>0</v>
      </c>
      <c r="AJ86" s="28" t="str">
        <f>IF(AF86=0,"",VLOOKUP($AE86,$D$6:$P185,AJ$1,FALSE))</f>
        <v/>
      </c>
      <c r="AK86" s="28" t="str">
        <f>IF(AG86=0,"",VLOOKUP($AE86,$D$6:$P185,AK$1,FALSE))</f>
        <v/>
      </c>
      <c r="AL86" s="30" t="str">
        <f>IF(AH86=0,"",VLOOKUP($AE86,$D$6:$P185,AL$1,FALSE))</f>
        <v/>
      </c>
      <c r="AM86" s="28" t="str">
        <f>IF(AI86=0,"",VLOOKUP($AE86,$D$6:$P185,AM$1,FALSE))</f>
        <v/>
      </c>
      <c r="AO86" s="49" t="str">
        <f t="shared" si="35"/>
        <v/>
      </c>
      <c r="AQ86" s="50"/>
      <c r="AR86" s="50"/>
      <c r="AS86" s="53"/>
      <c r="AU86" s="28" t="str">
        <f t="shared" si="27"/>
        <v/>
      </c>
      <c r="AV86" s="28" t="str">
        <f t="shared" si="36"/>
        <v/>
      </c>
      <c r="AW86" s="30" t="str">
        <f t="shared" si="28"/>
        <v/>
      </c>
      <c r="AY86" s="28" t="str">
        <f t="shared" si="29"/>
        <v/>
      </c>
      <c r="AZ86" s="28" t="str">
        <f t="shared" si="30"/>
        <v/>
      </c>
      <c r="BA86" s="55" t="str">
        <f t="shared" si="31"/>
        <v/>
      </c>
      <c r="BC86" s="1"/>
      <c r="BD86" s="54"/>
      <c r="BE86" s="54"/>
      <c r="BF86" s="1"/>
      <c r="BG86" s="1"/>
      <c r="BH86" s="25" t="str">
        <f t="shared" si="37"/>
        <v/>
      </c>
      <c r="BI86" s="25" t="str">
        <f t="shared" si="38"/>
        <v/>
      </c>
      <c r="BJ86" s="25" t="str">
        <f t="shared" si="39"/>
        <v/>
      </c>
      <c r="BK86" s="25" t="str">
        <f t="shared" si="40"/>
        <v/>
      </c>
      <c r="BL86" s="3">
        <v>81</v>
      </c>
      <c r="BM86" s="25" t="str">
        <f t="shared" si="41"/>
        <v/>
      </c>
      <c r="BN86" s="25" t="str">
        <f t="shared" si="42"/>
        <v/>
      </c>
      <c r="BO86" s="25" t="str">
        <f t="shared" si="43"/>
        <v/>
      </c>
      <c r="BP86" s="25" t="str">
        <f t="shared" si="44"/>
        <v/>
      </c>
      <c r="BR86" s="25" t="str" cm="1">
        <f t="array" ref="BR86">IF($BP86="","",IF(INDEX(BC$6:BC$105,$BP86,1)="","",INDEX(BC$6:BC$105,$BP86,1)))</f>
        <v/>
      </c>
      <c r="BS86" s="25" t="str" cm="1">
        <f t="array" ref="BS86">IF($BP86="","",IF(INDEX(BD$6:BD$105,$BP86,1)="","",INDEX(BD$6:BD$105,$BP86,1)))</f>
        <v/>
      </c>
      <c r="BT86" s="25" t="str" cm="1">
        <f t="array" ref="BT86">IF($BP86="","",IF(INDEX(BE$6:BE$105,$BP86,1)="","",INDEX(BE$6:BE$105,$BP86,1)))</f>
        <v/>
      </c>
      <c r="BU86" s="25" t="str" cm="1">
        <f t="array" ref="BU86">IF($BP86="","",IF(INDEX(BF$6:BF$105,$BP86,1)="","",INDEX(BF$6:BF$105,$BP86,1)))</f>
        <v/>
      </c>
      <c r="BV86" s="25" t="str" cm="1">
        <f t="array" ref="BV86">IF($BP86="","",IF(INDEX(BG$6:BG$105,$BP86,1)="","",INDEX(BG$6:BG$105,$BP86,1)))</f>
        <v/>
      </c>
      <c r="BW86" s="25" t="str" cm="1">
        <f t="array" ref="BW86">IF($BP86="","",IF(INDEX(BH$6:BH$105,$BP86,1)="","",INDEX(BH$6:BH$105,$BP86,1)))</f>
        <v/>
      </c>
      <c r="BX86" s="25" t="str" cm="1">
        <f t="array" ref="BX86">IF($BP86="","",IF(INDEX(BI$6:BI$105,$BP86,1)="","",INDEX(BI$6:BI$105,$BP86,1)))</f>
        <v/>
      </c>
      <c r="BY86" s="25" t="str" cm="1">
        <f t="array" ref="BY86">IF($BP86="","",IF(INDEX(BJ$6:BJ$105,$BP86,1)="","",INDEX(BJ$6:BJ$105,$BP86,1)))</f>
        <v/>
      </c>
      <c r="BZ86" s="25" t="str" cm="1">
        <f t="array" ref="BZ86">IF($BP86="","",IF(INDEX(BK$6:BK$105,$BP86,1)="","",INDEX(BK$6:BK$105,$BP86,1)))</f>
        <v/>
      </c>
      <c r="CB86" s="25" t="str">
        <f t="shared" si="45"/>
        <v/>
      </c>
      <c r="CC86" s="25" t="str">
        <f t="shared" si="46"/>
        <v/>
      </c>
      <c r="CD86" s="28" t="str">
        <f t="shared" si="32"/>
        <v/>
      </c>
      <c r="CE86" s="25" t="str">
        <f t="shared" si="32"/>
        <v/>
      </c>
      <c r="CF86" s="28" t="str">
        <f t="shared" si="32"/>
        <v/>
      </c>
      <c r="CG86" s="25" t="str">
        <f t="shared" si="32"/>
        <v/>
      </c>
      <c r="CH86" s="30" t="str">
        <f t="shared" si="32"/>
        <v/>
      </c>
      <c r="CI86" s="25" t="str">
        <f t="shared" si="32"/>
        <v/>
      </c>
      <c r="CJ86" s="28" t="str">
        <f t="shared" si="32"/>
        <v/>
      </c>
    </row>
    <row r="87" spans="1:88" x14ac:dyDescent="0.2">
      <c r="A87" s="19">
        <v>8031</v>
      </c>
      <c r="B87" s="19"/>
      <c r="C87" s="17" t="s">
        <v>0</v>
      </c>
      <c r="D87" s="20"/>
      <c r="E87" s="21" t="s">
        <v>0</v>
      </c>
      <c r="F87" s="22">
        <v>0</v>
      </c>
      <c r="G87" s="17">
        <v>0</v>
      </c>
      <c r="I87" s="22">
        <v>0</v>
      </c>
      <c r="J87" s="17">
        <v>0</v>
      </c>
      <c r="L87" s="23">
        <v>0</v>
      </c>
      <c r="M87" s="17">
        <v>0</v>
      </c>
      <c r="O87" s="22">
        <v>0</v>
      </c>
      <c r="P87" s="17">
        <v>0</v>
      </c>
      <c r="R87" s="1"/>
      <c r="S87" s="1"/>
      <c r="T87" s="54"/>
      <c r="U87" s="54"/>
      <c r="V87" s="1"/>
      <c r="W87" s="54"/>
      <c r="X87" s="1"/>
      <c r="Y87" s="1"/>
      <c r="Z87" s="1"/>
      <c r="AA87" s="1"/>
      <c r="AB87" s="1"/>
      <c r="AD87" s="25" t="str">
        <f t="shared" si="33"/>
        <v/>
      </c>
      <c r="AE87" s="25" t="str">
        <f t="shared" si="34"/>
        <v/>
      </c>
      <c r="AF87" s="25">
        <f t="shared" si="26"/>
        <v>0</v>
      </c>
      <c r="AG87" s="25">
        <f t="shared" si="26"/>
        <v>0</v>
      </c>
      <c r="AH87" s="25">
        <f t="shared" si="26"/>
        <v>0</v>
      </c>
      <c r="AI87" s="25">
        <f t="shared" si="26"/>
        <v>0</v>
      </c>
      <c r="AJ87" s="28" t="str">
        <f>IF(AF87=0,"",VLOOKUP($AE87,$D$6:$P186,AJ$1,FALSE))</f>
        <v/>
      </c>
      <c r="AK87" s="28" t="str">
        <f>IF(AG87=0,"",VLOOKUP($AE87,$D$6:$P186,AK$1,FALSE))</f>
        <v/>
      </c>
      <c r="AL87" s="30" t="str">
        <f>IF(AH87=0,"",VLOOKUP($AE87,$D$6:$P186,AL$1,FALSE))</f>
        <v/>
      </c>
      <c r="AM87" s="28" t="str">
        <f>IF(AI87=0,"",VLOOKUP($AE87,$D$6:$P186,AM$1,FALSE))</f>
        <v/>
      </c>
      <c r="AO87" s="49" t="str">
        <f t="shared" si="35"/>
        <v/>
      </c>
      <c r="AQ87" s="50"/>
      <c r="AR87" s="50"/>
      <c r="AS87" s="53"/>
      <c r="AU87" s="28" t="str">
        <f t="shared" si="27"/>
        <v/>
      </c>
      <c r="AV87" s="28" t="str">
        <f t="shared" si="36"/>
        <v/>
      </c>
      <c r="AW87" s="30" t="str">
        <f t="shared" si="28"/>
        <v/>
      </c>
      <c r="AY87" s="28" t="str">
        <f t="shared" si="29"/>
        <v/>
      </c>
      <c r="AZ87" s="28" t="str">
        <f t="shared" si="30"/>
        <v/>
      </c>
      <c r="BA87" s="55" t="str">
        <f t="shared" si="31"/>
        <v/>
      </c>
      <c r="BC87" s="1"/>
      <c r="BD87" s="54"/>
      <c r="BE87" s="54"/>
      <c r="BF87" s="1"/>
      <c r="BG87" s="1"/>
      <c r="BH87" s="25" t="str">
        <f t="shared" si="37"/>
        <v/>
      </c>
      <c r="BI87" s="25" t="str">
        <f t="shared" si="38"/>
        <v/>
      </c>
      <c r="BJ87" s="25" t="str">
        <f t="shared" si="39"/>
        <v/>
      </c>
      <c r="BK87" s="25" t="str">
        <f t="shared" si="40"/>
        <v/>
      </c>
      <c r="BL87" s="3">
        <v>82</v>
      </c>
      <c r="BM87" s="25" t="str">
        <f t="shared" si="41"/>
        <v/>
      </c>
      <c r="BN87" s="25" t="str">
        <f t="shared" si="42"/>
        <v/>
      </c>
      <c r="BO87" s="25" t="str">
        <f t="shared" si="43"/>
        <v/>
      </c>
      <c r="BP87" s="25" t="str">
        <f t="shared" si="44"/>
        <v/>
      </c>
      <c r="BR87" s="25" t="str" cm="1">
        <f t="array" ref="BR87">IF($BP87="","",IF(INDEX(BC$6:BC$105,$BP87,1)="","",INDEX(BC$6:BC$105,$BP87,1)))</f>
        <v/>
      </c>
      <c r="BS87" s="25" t="str" cm="1">
        <f t="array" ref="BS87">IF($BP87="","",IF(INDEX(BD$6:BD$105,$BP87,1)="","",INDEX(BD$6:BD$105,$BP87,1)))</f>
        <v/>
      </c>
      <c r="BT87" s="25" t="str" cm="1">
        <f t="array" ref="BT87">IF($BP87="","",IF(INDEX(BE$6:BE$105,$BP87,1)="","",INDEX(BE$6:BE$105,$BP87,1)))</f>
        <v/>
      </c>
      <c r="BU87" s="25" t="str" cm="1">
        <f t="array" ref="BU87">IF($BP87="","",IF(INDEX(BF$6:BF$105,$BP87,1)="","",INDEX(BF$6:BF$105,$BP87,1)))</f>
        <v/>
      </c>
      <c r="BV87" s="25" t="str" cm="1">
        <f t="array" ref="BV87">IF($BP87="","",IF(INDEX(BG$6:BG$105,$BP87,1)="","",INDEX(BG$6:BG$105,$BP87,1)))</f>
        <v/>
      </c>
      <c r="BW87" s="25" t="str" cm="1">
        <f t="array" ref="BW87">IF($BP87="","",IF(INDEX(BH$6:BH$105,$BP87,1)="","",INDEX(BH$6:BH$105,$BP87,1)))</f>
        <v/>
      </c>
      <c r="BX87" s="25" t="str" cm="1">
        <f t="array" ref="BX87">IF($BP87="","",IF(INDEX(BI$6:BI$105,$BP87,1)="","",INDEX(BI$6:BI$105,$BP87,1)))</f>
        <v/>
      </c>
      <c r="BY87" s="25" t="str" cm="1">
        <f t="array" ref="BY87">IF($BP87="","",IF(INDEX(BJ$6:BJ$105,$BP87,1)="","",INDEX(BJ$6:BJ$105,$BP87,1)))</f>
        <v/>
      </c>
      <c r="BZ87" s="25" t="str" cm="1">
        <f t="array" ref="BZ87">IF($BP87="","",IF(INDEX(BK$6:BK$105,$BP87,1)="","",INDEX(BK$6:BK$105,$BP87,1)))</f>
        <v/>
      </c>
      <c r="CB87" s="25" t="str">
        <f t="shared" si="45"/>
        <v/>
      </c>
      <c r="CC87" s="25" t="str">
        <f t="shared" si="46"/>
        <v/>
      </c>
      <c r="CD87" s="28" t="str">
        <f t="shared" si="32"/>
        <v/>
      </c>
      <c r="CE87" s="25" t="str">
        <f t="shared" si="32"/>
        <v/>
      </c>
      <c r="CF87" s="28" t="str">
        <f t="shared" si="32"/>
        <v/>
      </c>
      <c r="CG87" s="25" t="str">
        <f t="shared" si="32"/>
        <v/>
      </c>
      <c r="CH87" s="30" t="str">
        <f t="shared" si="32"/>
        <v/>
      </c>
      <c r="CI87" s="25" t="str">
        <f t="shared" si="32"/>
        <v/>
      </c>
      <c r="CJ87" s="28" t="str">
        <f t="shared" si="32"/>
        <v/>
      </c>
    </row>
    <row r="88" spans="1:88" x14ac:dyDescent="0.2">
      <c r="A88" s="19">
        <v>8032</v>
      </c>
      <c r="B88" s="19"/>
      <c r="C88" s="17" t="s">
        <v>0</v>
      </c>
      <c r="D88" s="20"/>
      <c r="E88" s="21" t="s">
        <v>0</v>
      </c>
      <c r="F88" s="22">
        <v>0</v>
      </c>
      <c r="G88" s="17">
        <v>0</v>
      </c>
      <c r="I88" s="22">
        <v>0</v>
      </c>
      <c r="J88" s="17">
        <v>0</v>
      </c>
      <c r="L88" s="23">
        <v>0</v>
      </c>
      <c r="M88" s="17">
        <v>0</v>
      </c>
      <c r="O88" s="22">
        <v>0</v>
      </c>
      <c r="P88" s="17">
        <v>0</v>
      </c>
      <c r="R88" s="1"/>
      <c r="S88" s="1"/>
      <c r="T88" s="54"/>
      <c r="U88" s="54"/>
      <c r="V88" s="1"/>
      <c r="W88" s="54"/>
      <c r="X88" s="1"/>
      <c r="Y88" s="1"/>
      <c r="Z88" s="1"/>
      <c r="AA88" s="1"/>
      <c r="AB88" s="1"/>
      <c r="AD88" s="25" t="str">
        <f t="shared" si="33"/>
        <v/>
      </c>
      <c r="AE88" s="25" t="str">
        <f t="shared" si="34"/>
        <v/>
      </c>
      <c r="AF88" s="25">
        <f t="shared" si="26"/>
        <v>0</v>
      </c>
      <c r="AG88" s="25">
        <f t="shared" si="26"/>
        <v>0</v>
      </c>
      <c r="AH88" s="25">
        <f t="shared" si="26"/>
        <v>0</v>
      </c>
      <c r="AI88" s="25">
        <f t="shared" si="26"/>
        <v>0</v>
      </c>
      <c r="AJ88" s="28" t="str">
        <f>IF(AF88=0,"",VLOOKUP($AE88,$D$6:$P187,AJ$1,FALSE))</f>
        <v/>
      </c>
      <c r="AK88" s="28" t="str">
        <f>IF(AG88=0,"",VLOOKUP($AE88,$D$6:$P187,AK$1,FALSE))</f>
        <v/>
      </c>
      <c r="AL88" s="30" t="str">
        <f>IF(AH88=0,"",VLOOKUP($AE88,$D$6:$P187,AL$1,FALSE))</f>
        <v/>
      </c>
      <c r="AM88" s="28" t="str">
        <f>IF(AI88=0,"",VLOOKUP($AE88,$D$6:$P187,AM$1,FALSE))</f>
        <v/>
      </c>
      <c r="AO88" s="49" t="str">
        <f t="shared" si="35"/>
        <v/>
      </c>
      <c r="AQ88" s="50"/>
      <c r="AR88" s="50"/>
      <c r="AS88" s="53"/>
      <c r="AU88" s="28" t="str">
        <f t="shared" si="27"/>
        <v/>
      </c>
      <c r="AV88" s="28" t="str">
        <f t="shared" si="36"/>
        <v/>
      </c>
      <c r="AW88" s="30" t="str">
        <f t="shared" si="28"/>
        <v/>
      </c>
      <c r="AY88" s="28" t="str">
        <f t="shared" si="29"/>
        <v/>
      </c>
      <c r="AZ88" s="28" t="str">
        <f t="shared" si="30"/>
        <v/>
      </c>
      <c r="BA88" s="55" t="str">
        <f t="shared" si="31"/>
        <v/>
      </c>
      <c r="BC88" s="1"/>
      <c r="BD88" s="54"/>
      <c r="BE88" s="54"/>
      <c r="BF88" s="1"/>
      <c r="BG88" s="1"/>
      <c r="BH88" s="25" t="str">
        <f t="shared" si="37"/>
        <v/>
      </c>
      <c r="BI88" s="25" t="str">
        <f t="shared" si="38"/>
        <v/>
      </c>
      <c r="BJ88" s="25" t="str">
        <f t="shared" si="39"/>
        <v/>
      </c>
      <c r="BK88" s="25" t="str">
        <f t="shared" si="40"/>
        <v/>
      </c>
      <c r="BL88" s="3">
        <v>83</v>
      </c>
      <c r="BM88" s="25" t="str">
        <f t="shared" si="41"/>
        <v/>
      </c>
      <c r="BN88" s="25" t="str">
        <f t="shared" si="42"/>
        <v/>
      </c>
      <c r="BO88" s="25" t="str">
        <f t="shared" si="43"/>
        <v/>
      </c>
      <c r="BP88" s="25" t="str">
        <f t="shared" si="44"/>
        <v/>
      </c>
      <c r="BR88" s="25" t="str" cm="1">
        <f t="array" ref="BR88">IF($BP88="","",IF(INDEX(BC$6:BC$105,$BP88,1)="","",INDEX(BC$6:BC$105,$BP88,1)))</f>
        <v/>
      </c>
      <c r="BS88" s="25" t="str" cm="1">
        <f t="array" ref="BS88">IF($BP88="","",IF(INDEX(BD$6:BD$105,$BP88,1)="","",INDEX(BD$6:BD$105,$BP88,1)))</f>
        <v/>
      </c>
      <c r="BT88" s="25" t="str" cm="1">
        <f t="array" ref="BT88">IF($BP88="","",IF(INDEX(BE$6:BE$105,$BP88,1)="","",INDEX(BE$6:BE$105,$BP88,1)))</f>
        <v/>
      </c>
      <c r="BU88" s="25" t="str" cm="1">
        <f t="array" ref="BU88">IF($BP88="","",IF(INDEX(BF$6:BF$105,$BP88,1)="","",INDEX(BF$6:BF$105,$BP88,1)))</f>
        <v/>
      </c>
      <c r="BV88" s="25" t="str" cm="1">
        <f t="array" ref="BV88">IF($BP88="","",IF(INDEX(BG$6:BG$105,$BP88,1)="","",INDEX(BG$6:BG$105,$BP88,1)))</f>
        <v/>
      </c>
      <c r="BW88" s="25" t="str" cm="1">
        <f t="array" ref="BW88">IF($BP88="","",IF(INDEX(BH$6:BH$105,$BP88,1)="","",INDEX(BH$6:BH$105,$BP88,1)))</f>
        <v/>
      </c>
      <c r="BX88" s="25" t="str" cm="1">
        <f t="array" ref="BX88">IF($BP88="","",IF(INDEX(BI$6:BI$105,$BP88,1)="","",INDEX(BI$6:BI$105,$BP88,1)))</f>
        <v/>
      </c>
      <c r="BY88" s="25" t="str" cm="1">
        <f t="array" ref="BY88">IF($BP88="","",IF(INDEX(BJ$6:BJ$105,$BP88,1)="","",INDEX(BJ$6:BJ$105,$BP88,1)))</f>
        <v/>
      </c>
      <c r="BZ88" s="25" t="str" cm="1">
        <f t="array" ref="BZ88">IF($BP88="","",IF(INDEX(BK$6:BK$105,$BP88,1)="","",INDEX(BK$6:BK$105,$BP88,1)))</f>
        <v/>
      </c>
      <c r="CB88" s="25" t="str">
        <f t="shared" si="45"/>
        <v/>
      </c>
      <c r="CC88" s="25" t="str">
        <f t="shared" si="46"/>
        <v/>
      </c>
      <c r="CD88" s="28" t="str">
        <f t="shared" si="32"/>
        <v/>
      </c>
      <c r="CE88" s="25" t="str">
        <f t="shared" si="32"/>
        <v/>
      </c>
      <c r="CF88" s="28" t="str">
        <f t="shared" si="32"/>
        <v/>
      </c>
      <c r="CG88" s="25" t="str">
        <f t="shared" si="32"/>
        <v/>
      </c>
      <c r="CH88" s="30" t="str">
        <f t="shared" si="32"/>
        <v/>
      </c>
      <c r="CI88" s="25" t="str">
        <f t="shared" si="32"/>
        <v/>
      </c>
      <c r="CJ88" s="28" t="str">
        <f t="shared" si="32"/>
        <v/>
      </c>
    </row>
    <row r="89" spans="1:88" x14ac:dyDescent="0.2">
      <c r="A89" s="19">
        <v>9001</v>
      </c>
      <c r="B89" s="19"/>
      <c r="C89" s="17">
        <v>0</v>
      </c>
      <c r="D89" s="20" t="s">
        <v>103</v>
      </c>
      <c r="E89" s="21">
        <v>1</v>
      </c>
      <c r="F89" s="22">
        <v>0</v>
      </c>
      <c r="G89" s="17">
        <v>0</v>
      </c>
      <c r="I89" s="22">
        <v>0</v>
      </c>
      <c r="J89" s="17">
        <v>0</v>
      </c>
      <c r="L89" s="23">
        <v>0</v>
      </c>
      <c r="M89" s="17">
        <v>0</v>
      </c>
      <c r="O89" s="22">
        <v>0</v>
      </c>
      <c r="P89" s="17">
        <v>0</v>
      </c>
      <c r="R89" s="1"/>
      <c r="S89" s="1"/>
      <c r="T89" s="54"/>
      <c r="U89" s="54"/>
      <c r="V89" s="1"/>
      <c r="W89" s="54"/>
      <c r="X89" s="1"/>
      <c r="Y89" s="1"/>
      <c r="Z89" s="1"/>
      <c r="AA89" s="1"/>
      <c r="AB89" s="1"/>
      <c r="AD89" s="25" t="str">
        <f t="shared" si="33"/>
        <v/>
      </c>
      <c r="AE89" s="25" t="str">
        <f t="shared" si="34"/>
        <v/>
      </c>
      <c r="AF89" s="25">
        <f t="shared" si="26"/>
        <v>0</v>
      </c>
      <c r="AG89" s="25">
        <f t="shared" si="26"/>
        <v>0</v>
      </c>
      <c r="AH89" s="25">
        <f t="shared" si="26"/>
        <v>0</v>
      </c>
      <c r="AI89" s="25">
        <f t="shared" si="26"/>
        <v>0</v>
      </c>
      <c r="AJ89" s="28" t="str">
        <f>IF(AF89=0,"",VLOOKUP($AE89,$D$6:$P188,AJ$1,FALSE))</f>
        <v/>
      </c>
      <c r="AK89" s="28" t="str">
        <f>IF(AG89=0,"",VLOOKUP($AE89,$D$6:$P188,AK$1,FALSE))</f>
        <v/>
      </c>
      <c r="AL89" s="30" t="str">
        <f>IF(AH89=0,"",VLOOKUP($AE89,$D$6:$P188,AL$1,FALSE))</f>
        <v/>
      </c>
      <c r="AM89" s="28" t="str">
        <f>IF(AI89=0,"",VLOOKUP($AE89,$D$6:$P188,AM$1,FALSE))</f>
        <v/>
      </c>
      <c r="AO89" s="49" t="str">
        <f t="shared" si="35"/>
        <v/>
      </c>
      <c r="AQ89" s="50"/>
      <c r="AR89" s="50"/>
      <c r="AS89" s="53"/>
      <c r="AU89" s="28" t="str">
        <f t="shared" si="27"/>
        <v/>
      </c>
      <c r="AV89" s="28" t="str">
        <f t="shared" si="36"/>
        <v/>
      </c>
      <c r="AW89" s="30" t="str">
        <f t="shared" si="28"/>
        <v/>
      </c>
      <c r="AY89" s="28" t="str">
        <f t="shared" si="29"/>
        <v/>
      </c>
      <c r="AZ89" s="28" t="str">
        <f t="shared" si="30"/>
        <v/>
      </c>
      <c r="BA89" s="55" t="str">
        <f t="shared" si="31"/>
        <v/>
      </c>
      <c r="BC89" s="1"/>
      <c r="BD89" s="54"/>
      <c r="BE89" s="54"/>
      <c r="BF89" s="1"/>
      <c r="BG89" s="1"/>
      <c r="BH89" s="25" t="str">
        <f t="shared" si="37"/>
        <v/>
      </c>
      <c r="BI89" s="25" t="str">
        <f t="shared" si="38"/>
        <v/>
      </c>
      <c r="BJ89" s="25" t="str">
        <f t="shared" si="39"/>
        <v/>
      </c>
      <c r="BK89" s="25" t="str">
        <f t="shared" si="40"/>
        <v/>
      </c>
      <c r="BL89" s="3">
        <v>84</v>
      </c>
      <c r="BM89" s="25" t="str">
        <f t="shared" si="41"/>
        <v/>
      </c>
      <c r="BN89" s="25" t="str">
        <f t="shared" si="42"/>
        <v/>
      </c>
      <c r="BO89" s="25" t="str">
        <f t="shared" si="43"/>
        <v/>
      </c>
      <c r="BP89" s="25" t="str">
        <f t="shared" si="44"/>
        <v/>
      </c>
      <c r="BR89" s="25" t="str" cm="1">
        <f t="array" ref="BR89">IF($BP89="","",IF(INDEX(BC$6:BC$105,$BP89,1)="","",INDEX(BC$6:BC$105,$BP89,1)))</f>
        <v/>
      </c>
      <c r="BS89" s="25" t="str" cm="1">
        <f t="array" ref="BS89">IF($BP89="","",IF(INDEX(BD$6:BD$105,$BP89,1)="","",INDEX(BD$6:BD$105,$BP89,1)))</f>
        <v/>
      </c>
      <c r="BT89" s="25" t="str" cm="1">
        <f t="array" ref="BT89">IF($BP89="","",IF(INDEX(BE$6:BE$105,$BP89,1)="","",INDEX(BE$6:BE$105,$BP89,1)))</f>
        <v/>
      </c>
      <c r="BU89" s="25" t="str" cm="1">
        <f t="array" ref="BU89">IF($BP89="","",IF(INDEX(BF$6:BF$105,$BP89,1)="","",INDEX(BF$6:BF$105,$BP89,1)))</f>
        <v/>
      </c>
      <c r="BV89" s="25" t="str" cm="1">
        <f t="array" ref="BV89">IF($BP89="","",IF(INDEX(BG$6:BG$105,$BP89,1)="","",INDEX(BG$6:BG$105,$BP89,1)))</f>
        <v/>
      </c>
      <c r="BW89" s="25" t="str" cm="1">
        <f t="array" ref="BW89">IF($BP89="","",IF(INDEX(BH$6:BH$105,$BP89,1)="","",INDEX(BH$6:BH$105,$BP89,1)))</f>
        <v/>
      </c>
      <c r="BX89" s="25" t="str" cm="1">
        <f t="array" ref="BX89">IF($BP89="","",IF(INDEX(BI$6:BI$105,$BP89,1)="","",INDEX(BI$6:BI$105,$BP89,1)))</f>
        <v/>
      </c>
      <c r="BY89" s="25" t="str" cm="1">
        <f t="array" ref="BY89">IF($BP89="","",IF(INDEX(BJ$6:BJ$105,$BP89,1)="","",INDEX(BJ$6:BJ$105,$BP89,1)))</f>
        <v/>
      </c>
      <c r="BZ89" s="25" t="str" cm="1">
        <f t="array" ref="BZ89">IF($BP89="","",IF(INDEX(BK$6:BK$105,$BP89,1)="","",INDEX(BK$6:BK$105,$BP89,1)))</f>
        <v/>
      </c>
      <c r="CB89" s="25" t="str">
        <f t="shared" si="45"/>
        <v/>
      </c>
      <c r="CC89" s="25" t="str">
        <f t="shared" si="46"/>
        <v/>
      </c>
      <c r="CD89" s="28" t="str">
        <f t="shared" si="32"/>
        <v/>
      </c>
      <c r="CE89" s="25" t="str">
        <f t="shared" si="32"/>
        <v/>
      </c>
      <c r="CF89" s="28" t="str">
        <f t="shared" si="32"/>
        <v/>
      </c>
      <c r="CG89" s="25" t="str">
        <f t="shared" si="32"/>
        <v/>
      </c>
      <c r="CH89" s="30" t="str">
        <f t="shared" si="32"/>
        <v/>
      </c>
      <c r="CI89" s="25" t="str">
        <f t="shared" si="32"/>
        <v/>
      </c>
      <c r="CJ89" s="28" t="str">
        <f t="shared" si="32"/>
        <v/>
      </c>
    </row>
    <row r="90" spans="1:88" x14ac:dyDescent="0.2">
      <c r="A90" s="19">
        <v>9002</v>
      </c>
      <c r="B90" s="19"/>
      <c r="C90" s="17">
        <v>0</v>
      </c>
      <c r="D90" s="20" t="s">
        <v>104</v>
      </c>
      <c r="E90" s="21">
        <v>1</v>
      </c>
      <c r="F90" s="22">
        <v>0</v>
      </c>
      <c r="G90" s="17">
        <v>0</v>
      </c>
      <c r="I90" s="22">
        <v>0</v>
      </c>
      <c r="J90" s="17">
        <v>0</v>
      </c>
      <c r="L90" s="23">
        <v>0</v>
      </c>
      <c r="M90" s="17">
        <v>0</v>
      </c>
      <c r="O90" s="22">
        <v>0</v>
      </c>
      <c r="P90" s="17">
        <v>0</v>
      </c>
      <c r="R90" s="1"/>
      <c r="S90" s="1"/>
      <c r="T90" s="54"/>
      <c r="U90" s="54"/>
      <c r="V90" s="1"/>
      <c r="W90" s="54"/>
      <c r="X90" s="1"/>
      <c r="Y90" s="1"/>
      <c r="Z90" s="1"/>
      <c r="AA90" s="1"/>
      <c r="AB90" s="1"/>
      <c r="AD90" s="25" t="str">
        <f t="shared" si="33"/>
        <v/>
      </c>
      <c r="AE90" s="25" t="str">
        <f t="shared" si="34"/>
        <v/>
      </c>
      <c r="AF90" s="25">
        <f t="shared" si="26"/>
        <v>0</v>
      </c>
      <c r="AG90" s="25">
        <f t="shared" si="26"/>
        <v>0</v>
      </c>
      <c r="AH90" s="25">
        <f t="shared" si="26"/>
        <v>0</v>
      </c>
      <c r="AI90" s="25">
        <f t="shared" si="26"/>
        <v>0</v>
      </c>
      <c r="AJ90" s="28" t="str">
        <f>IF(AF90=0,"",VLOOKUP($AE90,$D$6:$P189,AJ$1,FALSE))</f>
        <v/>
      </c>
      <c r="AK90" s="28" t="str">
        <f>IF(AG90=0,"",VLOOKUP($AE90,$D$6:$P189,AK$1,FALSE))</f>
        <v/>
      </c>
      <c r="AL90" s="30" t="str">
        <f>IF(AH90=0,"",VLOOKUP($AE90,$D$6:$P189,AL$1,FALSE))</f>
        <v/>
      </c>
      <c r="AM90" s="28" t="str">
        <f>IF(AI90=0,"",VLOOKUP($AE90,$D$6:$P189,AM$1,FALSE))</f>
        <v/>
      </c>
      <c r="AO90" s="49" t="str">
        <f t="shared" si="35"/>
        <v/>
      </c>
      <c r="AQ90" s="50"/>
      <c r="AR90" s="50"/>
      <c r="AS90" s="53"/>
      <c r="AU90" s="28" t="str">
        <f t="shared" si="27"/>
        <v/>
      </c>
      <c r="AV90" s="28" t="str">
        <f t="shared" si="36"/>
        <v/>
      </c>
      <c r="AW90" s="30" t="str">
        <f t="shared" si="28"/>
        <v/>
      </c>
      <c r="AY90" s="28" t="str">
        <f t="shared" si="29"/>
        <v/>
      </c>
      <c r="AZ90" s="28" t="str">
        <f t="shared" si="30"/>
        <v/>
      </c>
      <c r="BA90" s="55" t="str">
        <f t="shared" si="31"/>
        <v/>
      </c>
      <c r="BC90" s="1"/>
      <c r="BD90" s="54"/>
      <c r="BE90" s="54"/>
      <c r="BF90" s="1"/>
      <c r="BG90" s="1"/>
      <c r="BH90" s="25" t="str">
        <f t="shared" si="37"/>
        <v/>
      </c>
      <c r="BI90" s="25" t="str">
        <f t="shared" si="38"/>
        <v/>
      </c>
      <c r="BJ90" s="25" t="str">
        <f t="shared" si="39"/>
        <v/>
      </c>
      <c r="BK90" s="25" t="str">
        <f t="shared" si="40"/>
        <v/>
      </c>
      <c r="BL90" s="3">
        <v>85</v>
      </c>
      <c r="BM90" s="25" t="str">
        <f t="shared" si="41"/>
        <v/>
      </c>
      <c r="BN90" s="25" t="str">
        <f t="shared" si="42"/>
        <v/>
      </c>
      <c r="BO90" s="25" t="str">
        <f t="shared" si="43"/>
        <v/>
      </c>
      <c r="BP90" s="25" t="str">
        <f t="shared" si="44"/>
        <v/>
      </c>
      <c r="BR90" s="25" t="str" cm="1">
        <f t="array" ref="BR90">IF($BP90="","",IF(INDEX(BC$6:BC$105,$BP90,1)="","",INDEX(BC$6:BC$105,$BP90,1)))</f>
        <v/>
      </c>
      <c r="BS90" s="25" t="str" cm="1">
        <f t="array" ref="BS90">IF($BP90="","",IF(INDEX(BD$6:BD$105,$BP90,1)="","",INDEX(BD$6:BD$105,$BP90,1)))</f>
        <v/>
      </c>
      <c r="BT90" s="25" t="str" cm="1">
        <f t="array" ref="BT90">IF($BP90="","",IF(INDEX(BE$6:BE$105,$BP90,1)="","",INDEX(BE$6:BE$105,$BP90,1)))</f>
        <v/>
      </c>
      <c r="BU90" s="25" t="str" cm="1">
        <f t="array" ref="BU90">IF($BP90="","",IF(INDEX(BF$6:BF$105,$BP90,1)="","",INDEX(BF$6:BF$105,$BP90,1)))</f>
        <v/>
      </c>
      <c r="BV90" s="25" t="str" cm="1">
        <f t="array" ref="BV90">IF($BP90="","",IF(INDEX(BG$6:BG$105,$BP90,1)="","",INDEX(BG$6:BG$105,$BP90,1)))</f>
        <v/>
      </c>
      <c r="BW90" s="25" t="str" cm="1">
        <f t="array" ref="BW90">IF($BP90="","",IF(INDEX(BH$6:BH$105,$BP90,1)="","",INDEX(BH$6:BH$105,$BP90,1)))</f>
        <v/>
      </c>
      <c r="BX90" s="25" t="str" cm="1">
        <f t="array" ref="BX90">IF($BP90="","",IF(INDEX(BI$6:BI$105,$BP90,1)="","",INDEX(BI$6:BI$105,$BP90,1)))</f>
        <v/>
      </c>
      <c r="BY90" s="25" t="str" cm="1">
        <f t="array" ref="BY90">IF($BP90="","",IF(INDEX(BJ$6:BJ$105,$BP90,1)="","",INDEX(BJ$6:BJ$105,$BP90,1)))</f>
        <v/>
      </c>
      <c r="BZ90" s="25" t="str" cm="1">
        <f t="array" ref="BZ90">IF($BP90="","",IF(INDEX(BK$6:BK$105,$BP90,1)="","",INDEX(BK$6:BK$105,$BP90,1)))</f>
        <v/>
      </c>
      <c r="CB90" s="25" t="str">
        <f t="shared" si="45"/>
        <v/>
      </c>
      <c r="CC90" s="25" t="str">
        <f t="shared" si="46"/>
        <v/>
      </c>
      <c r="CD90" s="28" t="str">
        <f t="shared" si="32"/>
        <v/>
      </c>
      <c r="CE90" s="25" t="str">
        <f t="shared" si="32"/>
        <v/>
      </c>
      <c r="CF90" s="28" t="str">
        <f t="shared" si="32"/>
        <v/>
      </c>
      <c r="CG90" s="25" t="str">
        <f t="shared" si="32"/>
        <v/>
      </c>
      <c r="CH90" s="30" t="str">
        <f t="shared" si="32"/>
        <v/>
      </c>
      <c r="CI90" s="25" t="str">
        <f t="shared" si="32"/>
        <v/>
      </c>
      <c r="CJ90" s="28" t="str">
        <f t="shared" si="32"/>
        <v/>
      </c>
    </row>
    <row r="91" spans="1:88" x14ac:dyDescent="0.2">
      <c r="A91" s="19">
        <v>9003</v>
      </c>
      <c r="B91" s="19"/>
      <c r="C91" s="17">
        <v>2</v>
      </c>
      <c r="D91" s="20" t="s">
        <v>105</v>
      </c>
      <c r="E91" s="21">
        <v>1</v>
      </c>
      <c r="F91" s="22">
        <v>2.57</v>
      </c>
      <c r="G91" s="17">
        <v>1</v>
      </c>
      <c r="I91" s="22">
        <v>0</v>
      </c>
      <c r="J91" s="17">
        <v>0</v>
      </c>
      <c r="L91" s="23">
        <v>0.6</v>
      </c>
      <c r="M91" s="17">
        <v>1</v>
      </c>
      <c r="O91" s="22">
        <v>0</v>
      </c>
      <c r="P91" s="17">
        <v>0</v>
      </c>
      <c r="R91" s="1"/>
      <c r="S91" s="1"/>
      <c r="T91" s="54"/>
      <c r="U91" s="54"/>
      <c r="V91" s="1"/>
      <c r="W91" s="54"/>
      <c r="X91" s="1"/>
      <c r="Y91" s="1"/>
      <c r="Z91" s="1"/>
      <c r="AA91" s="1"/>
      <c r="AB91" s="1"/>
      <c r="AD91" s="25" t="str">
        <f t="shared" si="33"/>
        <v/>
      </c>
      <c r="AE91" s="25" t="str">
        <f t="shared" si="34"/>
        <v/>
      </c>
      <c r="AF91" s="25">
        <f t="shared" si="26"/>
        <v>0</v>
      </c>
      <c r="AG91" s="25">
        <f t="shared" si="26"/>
        <v>0</v>
      </c>
      <c r="AH91" s="25">
        <f t="shared" si="26"/>
        <v>0</v>
      </c>
      <c r="AI91" s="25">
        <f t="shared" si="26"/>
        <v>0</v>
      </c>
      <c r="AJ91" s="28" t="str">
        <f>IF(AF91=0,"",VLOOKUP($AE91,$D$6:$P190,AJ$1,FALSE))</f>
        <v/>
      </c>
      <c r="AK91" s="28" t="str">
        <f>IF(AG91=0,"",VLOOKUP($AE91,$D$6:$P190,AK$1,FALSE))</f>
        <v/>
      </c>
      <c r="AL91" s="30" t="str">
        <f>IF(AH91=0,"",VLOOKUP($AE91,$D$6:$P190,AL$1,FALSE))</f>
        <v/>
      </c>
      <c r="AM91" s="28" t="str">
        <f>IF(AI91=0,"",VLOOKUP($AE91,$D$6:$P190,AM$1,FALSE))</f>
        <v/>
      </c>
      <c r="AO91" s="49" t="str">
        <f t="shared" si="35"/>
        <v/>
      </c>
      <c r="AQ91" s="50"/>
      <c r="AR91" s="50"/>
      <c r="AS91" s="53"/>
      <c r="AU91" s="28" t="str">
        <f t="shared" si="27"/>
        <v/>
      </c>
      <c r="AV91" s="28" t="str">
        <f t="shared" si="36"/>
        <v/>
      </c>
      <c r="AW91" s="30" t="str">
        <f t="shared" si="28"/>
        <v/>
      </c>
      <c r="AY91" s="28" t="str">
        <f t="shared" si="29"/>
        <v/>
      </c>
      <c r="AZ91" s="28" t="str">
        <f t="shared" si="30"/>
        <v/>
      </c>
      <c r="BA91" s="55" t="str">
        <f t="shared" si="31"/>
        <v/>
      </c>
      <c r="BC91" s="1"/>
      <c r="BD91" s="54"/>
      <c r="BE91" s="54"/>
      <c r="BF91" s="1"/>
      <c r="BG91" s="1"/>
      <c r="BH91" s="25" t="str">
        <f t="shared" si="37"/>
        <v/>
      </c>
      <c r="BI91" s="25" t="str">
        <f t="shared" si="38"/>
        <v/>
      </c>
      <c r="BJ91" s="25" t="str">
        <f t="shared" si="39"/>
        <v/>
      </c>
      <c r="BK91" s="25" t="str">
        <f t="shared" si="40"/>
        <v/>
      </c>
      <c r="BL91" s="3">
        <v>86</v>
      </c>
      <c r="BM91" s="25" t="str">
        <f t="shared" si="41"/>
        <v/>
      </c>
      <c r="BN91" s="25" t="str">
        <f t="shared" si="42"/>
        <v/>
      </c>
      <c r="BO91" s="25" t="str">
        <f t="shared" si="43"/>
        <v/>
      </c>
      <c r="BP91" s="25" t="str">
        <f t="shared" si="44"/>
        <v/>
      </c>
      <c r="BR91" s="25" t="str" cm="1">
        <f t="array" ref="BR91">IF($BP91="","",IF(INDEX(BC$6:BC$105,$BP91,1)="","",INDEX(BC$6:BC$105,$BP91,1)))</f>
        <v/>
      </c>
      <c r="BS91" s="25" t="str" cm="1">
        <f t="array" ref="BS91">IF($BP91="","",IF(INDEX(BD$6:BD$105,$BP91,1)="","",INDEX(BD$6:BD$105,$BP91,1)))</f>
        <v/>
      </c>
      <c r="BT91" s="25" t="str" cm="1">
        <f t="array" ref="BT91">IF($BP91="","",IF(INDEX(BE$6:BE$105,$BP91,1)="","",INDEX(BE$6:BE$105,$BP91,1)))</f>
        <v/>
      </c>
      <c r="BU91" s="25" t="str" cm="1">
        <f t="array" ref="BU91">IF($BP91="","",IF(INDEX(BF$6:BF$105,$BP91,1)="","",INDEX(BF$6:BF$105,$BP91,1)))</f>
        <v/>
      </c>
      <c r="BV91" s="25" t="str" cm="1">
        <f t="array" ref="BV91">IF($BP91="","",IF(INDEX(BG$6:BG$105,$BP91,1)="","",INDEX(BG$6:BG$105,$BP91,1)))</f>
        <v/>
      </c>
      <c r="BW91" s="25" t="str" cm="1">
        <f t="array" ref="BW91">IF($BP91="","",IF(INDEX(BH$6:BH$105,$BP91,1)="","",INDEX(BH$6:BH$105,$BP91,1)))</f>
        <v/>
      </c>
      <c r="BX91" s="25" t="str" cm="1">
        <f t="array" ref="BX91">IF($BP91="","",IF(INDEX(BI$6:BI$105,$BP91,1)="","",INDEX(BI$6:BI$105,$BP91,1)))</f>
        <v/>
      </c>
      <c r="BY91" s="25" t="str" cm="1">
        <f t="array" ref="BY91">IF($BP91="","",IF(INDEX(BJ$6:BJ$105,$BP91,1)="","",INDEX(BJ$6:BJ$105,$BP91,1)))</f>
        <v/>
      </c>
      <c r="BZ91" s="25" t="str" cm="1">
        <f t="array" ref="BZ91">IF($BP91="","",IF(INDEX(BK$6:BK$105,$BP91,1)="","",INDEX(BK$6:BK$105,$BP91,1)))</f>
        <v/>
      </c>
      <c r="CB91" s="25" t="str">
        <f t="shared" si="45"/>
        <v/>
      </c>
      <c r="CC91" s="25" t="str">
        <f t="shared" si="46"/>
        <v/>
      </c>
      <c r="CD91" s="28" t="str">
        <f t="shared" si="32"/>
        <v/>
      </c>
      <c r="CE91" s="25" t="str">
        <f t="shared" si="32"/>
        <v/>
      </c>
      <c r="CF91" s="28" t="str">
        <f t="shared" si="32"/>
        <v/>
      </c>
      <c r="CG91" s="25" t="str">
        <f t="shared" si="32"/>
        <v/>
      </c>
      <c r="CH91" s="30" t="str">
        <f t="shared" si="32"/>
        <v/>
      </c>
      <c r="CI91" s="25" t="str">
        <f t="shared" si="32"/>
        <v/>
      </c>
      <c r="CJ91" s="28" t="str">
        <f t="shared" si="32"/>
        <v/>
      </c>
    </row>
    <row r="92" spans="1:88" x14ac:dyDescent="0.2">
      <c r="A92" s="19">
        <v>9004</v>
      </c>
      <c r="B92" s="19"/>
      <c r="C92" s="17">
        <v>5</v>
      </c>
      <c r="D92" s="20" t="s">
        <v>106</v>
      </c>
      <c r="E92" s="21">
        <v>1</v>
      </c>
      <c r="F92" s="22">
        <v>0.54</v>
      </c>
      <c r="G92" s="17">
        <v>4</v>
      </c>
      <c r="I92" s="22">
        <v>0.56999999999999995</v>
      </c>
      <c r="J92" s="17">
        <v>1</v>
      </c>
      <c r="L92" s="23">
        <v>0</v>
      </c>
      <c r="M92" s="17">
        <v>0</v>
      </c>
      <c r="O92" s="22">
        <v>0</v>
      </c>
      <c r="P92" s="17">
        <v>0</v>
      </c>
      <c r="R92" s="1"/>
      <c r="S92" s="1"/>
      <c r="T92" s="54"/>
      <c r="U92" s="54"/>
      <c r="V92" s="1"/>
      <c r="W92" s="54"/>
      <c r="X92" s="1"/>
      <c r="Y92" s="1"/>
      <c r="Z92" s="1"/>
      <c r="AA92" s="1"/>
      <c r="AB92" s="1"/>
      <c r="AD92" s="25" t="str">
        <f t="shared" si="33"/>
        <v/>
      </c>
      <c r="AE92" s="25" t="str">
        <f t="shared" si="34"/>
        <v/>
      </c>
      <c r="AF92" s="25">
        <f t="shared" si="26"/>
        <v>0</v>
      </c>
      <c r="AG92" s="25">
        <f t="shared" si="26"/>
        <v>0</v>
      </c>
      <c r="AH92" s="25">
        <f t="shared" si="26"/>
        <v>0</v>
      </c>
      <c r="AI92" s="25">
        <f t="shared" si="26"/>
        <v>0</v>
      </c>
      <c r="AJ92" s="28" t="str">
        <f>IF(AF92=0,"",VLOOKUP($AE92,$D$6:$P191,AJ$1,FALSE))</f>
        <v/>
      </c>
      <c r="AK92" s="28" t="str">
        <f>IF(AG92=0,"",VLOOKUP($AE92,$D$6:$P191,AK$1,FALSE))</f>
        <v/>
      </c>
      <c r="AL92" s="30" t="str">
        <f>IF(AH92=0,"",VLOOKUP($AE92,$D$6:$P191,AL$1,FALSE))</f>
        <v/>
      </c>
      <c r="AM92" s="28" t="str">
        <f>IF(AI92=0,"",VLOOKUP($AE92,$D$6:$P191,AM$1,FALSE))</f>
        <v/>
      </c>
      <c r="AO92" s="49" t="str">
        <f t="shared" si="35"/>
        <v/>
      </c>
      <c r="AQ92" s="50"/>
      <c r="AR92" s="50"/>
      <c r="AS92" s="53"/>
      <c r="AU92" s="28" t="str">
        <f t="shared" si="27"/>
        <v/>
      </c>
      <c r="AV92" s="28" t="str">
        <f t="shared" si="36"/>
        <v/>
      </c>
      <c r="AW92" s="30" t="str">
        <f t="shared" si="28"/>
        <v/>
      </c>
      <c r="AY92" s="28" t="str">
        <f t="shared" si="29"/>
        <v/>
      </c>
      <c r="AZ92" s="28" t="str">
        <f t="shared" si="30"/>
        <v/>
      </c>
      <c r="BA92" s="55" t="str">
        <f t="shared" si="31"/>
        <v/>
      </c>
      <c r="BC92" s="1"/>
      <c r="BD92" s="54"/>
      <c r="BE92" s="54"/>
      <c r="BF92" s="1"/>
      <c r="BG92" s="1"/>
      <c r="BH92" s="25" t="str">
        <f t="shared" si="37"/>
        <v/>
      </c>
      <c r="BI92" s="25" t="str">
        <f t="shared" si="38"/>
        <v/>
      </c>
      <c r="BJ92" s="25" t="str">
        <f t="shared" si="39"/>
        <v/>
      </c>
      <c r="BK92" s="25" t="str">
        <f t="shared" si="40"/>
        <v/>
      </c>
      <c r="BL92" s="3">
        <v>87</v>
      </c>
      <c r="BM92" s="25" t="str">
        <f t="shared" si="41"/>
        <v/>
      </c>
      <c r="BN92" s="25" t="str">
        <f t="shared" si="42"/>
        <v/>
      </c>
      <c r="BO92" s="25" t="str">
        <f t="shared" si="43"/>
        <v/>
      </c>
      <c r="BP92" s="25" t="str">
        <f t="shared" si="44"/>
        <v/>
      </c>
      <c r="BR92" s="25" t="str" cm="1">
        <f t="array" ref="BR92">IF($BP92="","",IF(INDEX(BC$6:BC$105,$BP92,1)="","",INDEX(BC$6:BC$105,$BP92,1)))</f>
        <v/>
      </c>
      <c r="BS92" s="25" t="str" cm="1">
        <f t="array" ref="BS92">IF($BP92="","",IF(INDEX(BD$6:BD$105,$BP92,1)="","",INDEX(BD$6:BD$105,$BP92,1)))</f>
        <v/>
      </c>
      <c r="BT92" s="25" t="str" cm="1">
        <f t="array" ref="BT92">IF($BP92="","",IF(INDEX(BE$6:BE$105,$BP92,1)="","",INDEX(BE$6:BE$105,$BP92,1)))</f>
        <v/>
      </c>
      <c r="BU92" s="25" t="str" cm="1">
        <f t="array" ref="BU92">IF($BP92="","",IF(INDEX(BF$6:BF$105,$BP92,1)="","",INDEX(BF$6:BF$105,$BP92,1)))</f>
        <v/>
      </c>
      <c r="BV92" s="25" t="str" cm="1">
        <f t="array" ref="BV92">IF($BP92="","",IF(INDEX(BG$6:BG$105,$BP92,1)="","",INDEX(BG$6:BG$105,$BP92,1)))</f>
        <v/>
      </c>
      <c r="BW92" s="25" t="str" cm="1">
        <f t="array" ref="BW92">IF($BP92="","",IF(INDEX(BH$6:BH$105,$BP92,1)="","",INDEX(BH$6:BH$105,$BP92,1)))</f>
        <v/>
      </c>
      <c r="BX92" s="25" t="str" cm="1">
        <f t="array" ref="BX92">IF($BP92="","",IF(INDEX(BI$6:BI$105,$BP92,1)="","",INDEX(BI$6:BI$105,$BP92,1)))</f>
        <v/>
      </c>
      <c r="BY92" s="25" t="str" cm="1">
        <f t="array" ref="BY92">IF($BP92="","",IF(INDEX(BJ$6:BJ$105,$BP92,1)="","",INDEX(BJ$6:BJ$105,$BP92,1)))</f>
        <v/>
      </c>
      <c r="BZ92" s="25" t="str" cm="1">
        <f t="array" ref="BZ92">IF($BP92="","",IF(INDEX(BK$6:BK$105,$BP92,1)="","",INDEX(BK$6:BK$105,$BP92,1)))</f>
        <v/>
      </c>
      <c r="CB92" s="25" t="str">
        <f t="shared" si="45"/>
        <v/>
      </c>
      <c r="CC92" s="25" t="str">
        <f t="shared" si="46"/>
        <v/>
      </c>
      <c r="CD92" s="28" t="str">
        <f t="shared" si="32"/>
        <v/>
      </c>
      <c r="CE92" s="25" t="str">
        <f t="shared" si="32"/>
        <v/>
      </c>
      <c r="CF92" s="28" t="str">
        <f t="shared" si="32"/>
        <v/>
      </c>
      <c r="CG92" s="25" t="str">
        <f t="shared" si="32"/>
        <v/>
      </c>
      <c r="CH92" s="30" t="str">
        <f t="shared" si="32"/>
        <v/>
      </c>
      <c r="CI92" s="25" t="str">
        <f t="shared" si="32"/>
        <v/>
      </c>
      <c r="CJ92" s="28" t="str">
        <f t="shared" si="32"/>
        <v/>
      </c>
    </row>
    <row r="93" spans="1:88" x14ac:dyDescent="0.2">
      <c r="A93" s="19">
        <v>9005</v>
      </c>
      <c r="B93" s="19"/>
      <c r="C93" s="17">
        <v>0</v>
      </c>
      <c r="D93" s="20" t="s">
        <v>107</v>
      </c>
      <c r="E93" s="21">
        <v>1</v>
      </c>
      <c r="F93" s="22">
        <v>0</v>
      </c>
      <c r="G93" s="17">
        <v>0</v>
      </c>
      <c r="I93" s="22">
        <v>0</v>
      </c>
      <c r="J93" s="17">
        <v>0</v>
      </c>
      <c r="L93" s="23">
        <v>0</v>
      </c>
      <c r="M93" s="17">
        <v>0</v>
      </c>
      <c r="O93" s="22">
        <v>0</v>
      </c>
      <c r="P93" s="17">
        <v>0</v>
      </c>
      <c r="R93" s="1"/>
      <c r="S93" s="1"/>
      <c r="T93" s="54"/>
      <c r="U93" s="54"/>
      <c r="V93" s="1"/>
      <c r="W93" s="54"/>
      <c r="X93" s="1"/>
      <c r="Y93" s="1"/>
      <c r="Z93" s="1"/>
      <c r="AA93" s="1"/>
      <c r="AB93" s="1"/>
      <c r="AD93" s="25" t="str">
        <f t="shared" si="33"/>
        <v/>
      </c>
      <c r="AE93" s="25" t="str">
        <f t="shared" si="34"/>
        <v/>
      </c>
      <c r="AF93" s="25">
        <f t="shared" si="26"/>
        <v>0</v>
      </c>
      <c r="AG93" s="25">
        <f t="shared" si="26"/>
        <v>0</v>
      </c>
      <c r="AH93" s="25">
        <f t="shared" si="26"/>
        <v>0</v>
      </c>
      <c r="AI93" s="25">
        <f t="shared" si="26"/>
        <v>0</v>
      </c>
      <c r="AJ93" s="28" t="str">
        <f>IF(AF93=0,"",VLOOKUP($AE93,$D$6:$P192,AJ$1,FALSE))</f>
        <v/>
      </c>
      <c r="AK93" s="28" t="str">
        <f>IF(AG93=0,"",VLOOKUP($AE93,$D$6:$P192,AK$1,FALSE))</f>
        <v/>
      </c>
      <c r="AL93" s="30" t="str">
        <f>IF(AH93=0,"",VLOOKUP($AE93,$D$6:$P192,AL$1,FALSE))</f>
        <v/>
      </c>
      <c r="AM93" s="28" t="str">
        <f>IF(AI93=0,"",VLOOKUP($AE93,$D$6:$P192,AM$1,FALSE))</f>
        <v/>
      </c>
      <c r="AO93" s="49" t="str">
        <f t="shared" si="35"/>
        <v/>
      </c>
      <c r="AQ93" s="50"/>
      <c r="AR93" s="50"/>
      <c r="AS93" s="53"/>
      <c r="AU93" s="28" t="str">
        <f t="shared" si="27"/>
        <v/>
      </c>
      <c r="AV93" s="28" t="str">
        <f t="shared" si="36"/>
        <v/>
      </c>
      <c r="AW93" s="30" t="str">
        <f t="shared" si="28"/>
        <v/>
      </c>
      <c r="AY93" s="28" t="str">
        <f t="shared" si="29"/>
        <v/>
      </c>
      <c r="AZ93" s="28" t="str">
        <f t="shared" si="30"/>
        <v/>
      </c>
      <c r="BA93" s="55" t="str">
        <f t="shared" si="31"/>
        <v/>
      </c>
      <c r="BC93" s="1"/>
      <c r="BD93" s="54"/>
      <c r="BE93" s="54"/>
      <c r="BF93" s="1"/>
      <c r="BG93" s="1"/>
      <c r="BH93" s="25" t="str">
        <f t="shared" si="37"/>
        <v/>
      </c>
      <c r="BI93" s="25" t="str">
        <f t="shared" si="38"/>
        <v/>
      </c>
      <c r="BJ93" s="25" t="str">
        <f t="shared" si="39"/>
        <v/>
      </c>
      <c r="BK93" s="25" t="str">
        <f t="shared" si="40"/>
        <v/>
      </c>
      <c r="BL93" s="3">
        <v>88</v>
      </c>
      <c r="BM93" s="25" t="str">
        <f t="shared" si="41"/>
        <v/>
      </c>
      <c r="BN93" s="25" t="str">
        <f t="shared" si="42"/>
        <v/>
      </c>
      <c r="BO93" s="25" t="str">
        <f t="shared" si="43"/>
        <v/>
      </c>
      <c r="BP93" s="25" t="str">
        <f t="shared" si="44"/>
        <v/>
      </c>
      <c r="BR93" s="25" t="str" cm="1">
        <f t="array" ref="BR93">IF($BP93="","",IF(INDEX(BC$6:BC$105,$BP93,1)="","",INDEX(BC$6:BC$105,$BP93,1)))</f>
        <v/>
      </c>
      <c r="BS93" s="25" t="str" cm="1">
        <f t="array" ref="BS93">IF($BP93="","",IF(INDEX(BD$6:BD$105,$BP93,1)="","",INDEX(BD$6:BD$105,$BP93,1)))</f>
        <v/>
      </c>
      <c r="BT93" s="25" t="str" cm="1">
        <f t="array" ref="BT93">IF($BP93="","",IF(INDEX(BE$6:BE$105,$BP93,1)="","",INDEX(BE$6:BE$105,$BP93,1)))</f>
        <v/>
      </c>
      <c r="BU93" s="25" t="str" cm="1">
        <f t="array" ref="BU93">IF($BP93="","",IF(INDEX(BF$6:BF$105,$BP93,1)="","",INDEX(BF$6:BF$105,$BP93,1)))</f>
        <v/>
      </c>
      <c r="BV93" s="25" t="str" cm="1">
        <f t="array" ref="BV93">IF($BP93="","",IF(INDEX(BG$6:BG$105,$BP93,1)="","",INDEX(BG$6:BG$105,$BP93,1)))</f>
        <v/>
      </c>
      <c r="BW93" s="25" t="str" cm="1">
        <f t="array" ref="BW93">IF($BP93="","",IF(INDEX(BH$6:BH$105,$BP93,1)="","",INDEX(BH$6:BH$105,$BP93,1)))</f>
        <v/>
      </c>
      <c r="BX93" s="25" t="str" cm="1">
        <f t="array" ref="BX93">IF($BP93="","",IF(INDEX(BI$6:BI$105,$BP93,1)="","",INDEX(BI$6:BI$105,$BP93,1)))</f>
        <v/>
      </c>
      <c r="BY93" s="25" t="str" cm="1">
        <f t="array" ref="BY93">IF($BP93="","",IF(INDEX(BJ$6:BJ$105,$BP93,1)="","",INDEX(BJ$6:BJ$105,$BP93,1)))</f>
        <v/>
      </c>
      <c r="BZ93" s="25" t="str" cm="1">
        <f t="array" ref="BZ93">IF($BP93="","",IF(INDEX(BK$6:BK$105,$BP93,1)="","",INDEX(BK$6:BK$105,$BP93,1)))</f>
        <v/>
      </c>
      <c r="CB93" s="25" t="str">
        <f t="shared" si="45"/>
        <v/>
      </c>
      <c r="CC93" s="25" t="str">
        <f t="shared" si="46"/>
        <v/>
      </c>
      <c r="CD93" s="28" t="str">
        <f t="shared" si="32"/>
        <v/>
      </c>
      <c r="CE93" s="25" t="str">
        <f t="shared" si="32"/>
        <v/>
      </c>
      <c r="CF93" s="28" t="str">
        <f t="shared" si="32"/>
        <v/>
      </c>
      <c r="CG93" s="25" t="str">
        <f t="shared" si="32"/>
        <v/>
      </c>
      <c r="CH93" s="30" t="str">
        <f t="shared" si="32"/>
        <v/>
      </c>
      <c r="CI93" s="25" t="str">
        <f t="shared" si="32"/>
        <v/>
      </c>
      <c r="CJ93" s="28" t="str">
        <f t="shared" si="32"/>
        <v/>
      </c>
    </row>
    <row r="94" spans="1:88" x14ac:dyDescent="0.2">
      <c r="A94" s="19">
        <v>9006</v>
      </c>
      <c r="B94" s="19"/>
      <c r="C94" s="17">
        <v>0</v>
      </c>
      <c r="D94" s="20" t="s">
        <v>108</v>
      </c>
      <c r="E94" s="21">
        <v>1</v>
      </c>
      <c r="F94" s="22">
        <v>0</v>
      </c>
      <c r="G94" s="17">
        <v>0</v>
      </c>
      <c r="I94" s="22">
        <v>0</v>
      </c>
      <c r="J94" s="17">
        <v>0</v>
      </c>
      <c r="L94" s="23">
        <v>0</v>
      </c>
      <c r="M94" s="17">
        <v>0</v>
      </c>
      <c r="O94" s="22">
        <v>0</v>
      </c>
      <c r="P94" s="17">
        <v>0</v>
      </c>
      <c r="R94" s="1"/>
      <c r="S94" s="1"/>
      <c r="T94" s="54"/>
      <c r="U94" s="54"/>
      <c r="V94" s="1"/>
      <c r="W94" s="54"/>
      <c r="X94" s="1"/>
      <c r="Y94" s="1"/>
      <c r="Z94" s="1"/>
      <c r="AA94" s="1"/>
      <c r="AB94" s="1"/>
      <c r="AD94" s="25" t="str">
        <f t="shared" si="33"/>
        <v/>
      </c>
      <c r="AE94" s="25" t="str">
        <f t="shared" si="34"/>
        <v/>
      </c>
      <c r="AF94" s="25">
        <f t="shared" si="26"/>
        <v>0</v>
      </c>
      <c r="AG94" s="25">
        <f t="shared" si="26"/>
        <v>0</v>
      </c>
      <c r="AH94" s="25">
        <f t="shared" si="26"/>
        <v>0</v>
      </c>
      <c r="AI94" s="25">
        <f t="shared" si="26"/>
        <v>0</v>
      </c>
      <c r="AJ94" s="28" t="str">
        <f>IF(AF94=0,"",VLOOKUP($AE94,$D$6:$P193,AJ$1,FALSE))</f>
        <v/>
      </c>
      <c r="AK94" s="28" t="str">
        <f>IF(AG94=0,"",VLOOKUP($AE94,$D$6:$P193,AK$1,FALSE))</f>
        <v/>
      </c>
      <c r="AL94" s="30" t="str">
        <f>IF(AH94=0,"",VLOOKUP($AE94,$D$6:$P193,AL$1,FALSE))</f>
        <v/>
      </c>
      <c r="AM94" s="28" t="str">
        <f>IF(AI94=0,"",VLOOKUP($AE94,$D$6:$P193,AM$1,FALSE))</f>
        <v/>
      </c>
      <c r="AO94" s="49" t="str">
        <f t="shared" si="35"/>
        <v/>
      </c>
      <c r="AQ94" s="50"/>
      <c r="AR94" s="50"/>
      <c r="AS94" s="53"/>
      <c r="AU94" s="28" t="str">
        <f t="shared" si="27"/>
        <v/>
      </c>
      <c r="AV94" s="28" t="str">
        <f t="shared" si="36"/>
        <v/>
      </c>
      <c r="AW94" s="30" t="str">
        <f t="shared" si="28"/>
        <v/>
      </c>
      <c r="AY94" s="28" t="str">
        <f t="shared" si="29"/>
        <v/>
      </c>
      <c r="AZ94" s="28" t="str">
        <f t="shared" si="30"/>
        <v/>
      </c>
      <c r="BA94" s="55" t="str">
        <f t="shared" si="31"/>
        <v/>
      </c>
      <c r="BC94" s="1"/>
      <c r="BD94" s="54"/>
      <c r="BE94" s="54"/>
      <c r="BF94" s="1"/>
      <c r="BG94" s="1"/>
      <c r="BH94" s="25" t="str">
        <f t="shared" si="37"/>
        <v/>
      </c>
      <c r="BI94" s="25" t="str">
        <f t="shared" si="38"/>
        <v/>
      </c>
      <c r="BJ94" s="25" t="str">
        <f t="shared" si="39"/>
        <v/>
      </c>
      <c r="BK94" s="25" t="str">
        <f t="shared" si="40"/>
        <v/>
      </c>
      <c r="BL94" s="3">
        <v>89</v>
      </c>
      <c r="BM94" s="25" t="str">
        <f t="shared" si="41"/>
        <v/>
      </c>
      <c r="BN94" s="25" t="str">
        <f t="shared" si="42"/>
        <v/>
      </c>
      <c r="BO94" s="25" t="str">
        <f t="shared" si="43"/>
        <v/>
      </c>
      <c r="BP94" s="25" t="str">
        <f t="shared" si="44"/>
        <v/>
      </c>
      <c r="BR94" s="25" t="str" cm="1">
        <f t="array" ref="BR94">IF($BP94="","",IF(INDEX(BC$6:BC$105,$BP94,1)="","",INDEX(BC$6:BC$105,$BP94,1)))</f>
        <v/>
      </c>
      <c r="BS94" s="25" t="str" cm="1">
        <f t="array" ref="BS94">IF($BP94="","",IF(INDEX(BD$6:BD$105,$BP94,1)="","",INDEX(BD$6:BD$105,$BP94,1)))</f>
        <v/>
      </c>
      <c r="BT94" s="25" t="str" cm="1">
        <f t="array" ref="BT94">IF($BP94="","",IF(INDEX(BE$6:BE$105,$BP94,1)="","",INDEX(BE$6:BE$105,$BP94,1)))</f>
        <v/>
      </c>
      <c r="BU94" s="25" t="str" cm="1">
        <f t="array" ref="BU94">IF($BP94="","",IF(INDEX(BF$6:BF$105,$BP94,1)="","",INDEX(BF$6:BF$105,$BP94,1)))</f>
        <v/>
      </c>
      <c r="BV94" s="25" t="str" cm="1">
        <f t="array" ref="BV94">IF($BP94="","",IF(INDEX(BG$6:BG$105,$BP94,1)="","",INDEX(BG$6:BG$105,$BP94,1)))</f>
        <v/>
      </c>
      <c r="BW94" s="25" t="str" cm="1">
        <f t="array" ref="BW94">IF($BP94="","",IF(INDEX(BH$6:BH$105,$BP94,1)="","",INDEX(BH$6:BH$105,$BP94,1)))</f>
        <v/>
      </c>
      <c r="BX94" s="25" t="str" cm="1">
        <f t="array" ref="BX94">IF($BP94="","",IF(INDEX(BI$6:BI$105,$BP94,1)="","",INDEX(BI$6:BI$105,$BP94,1)))</f>
        <v/>
      </c>
      <c r="BY94" s="25" t="str" cm="1">
        <f t="array" ref="BY94">IF($BP94="","",IF(INDEX(BJ$6:BJ$105,$BP94,1)="","",INDEX(BJ$6:BJ$105,$BP94,1)))</f>
        <v/>
      </c>
      <c r="BZ94" s="25" t="str" cm="1">
        <f t="array" ref="BZ94">IF($BP94="","",IF(INDEX(BK$6:BK$105,$BP94,1)="","",INDEX(BK$6:BK$105,$BP94,1)))</f>
        <v/>
      </c>
      <c r="CB94" s="25" t="str">
        <f t="shared" si="45"/>
        <v/>
      </c>
      <c r="CC94" s="25" t="str">
        <f t="shared" si="46"/>
        <v/>
      </c>
      <c r="CD94" s="28" t="str">
        <f t="shared" si="32"/>
        <v/>
      </c>
      <c r="CE94" s="25" t="str">
        <f t="shared" si="32"/>
        <v/>
      </c>
      <c r="CF94" s="28" t="str">
        <f t="shared" si="32"/>
        <v/>
      </c>
      <c r="CG94" s="25" t="str">
        <f t="shared" si="32"/>
        <v/>
      </c>
      <c r="CH94" s="30" t="str">
        <f t="shared" si="32"/>
        <v/>
      </c>
      <c r="CI94" s="25" t="str">
        <f t="shared" si="32"/>
        <v/>
      </c>
      <c r="CJ94" s="28" t="str">
        <f t="shared" si="32"/>
        <v/>
      </c>
    </row>
    <row r="95" spans="1:88" x14ac:dyDescent="0.2">
      <c r="A95" s="19">
        <v>9007</v>
      </c>
      <c r="B95" s="19"/>
      <c r="C95" s="17">
        <v>9</v>
      </c>
      <c r="D95" s="20" t="s">
        <v>109</v>
      </c>
      <c r="E95" s="21">
        <v>1</v>
      </c>
      <c r="F95" s="22">
        <v>1.63</v>
      </c>
      <c r="G95" s="17">
        <v>2</v>
      </c>
      <c r="I95" s="22">
        <v>1.38</v>
      </c>
      <c r="J95" s="17">
        <v>3</v>
      </c>
      <c r="L95" s="23">
        <v>0.35799999999999998</v>
      </c>
      <c r="M95" s="17">
        <v>4</v>
      </c>
      <c r="O95" s="22">
        <v>0</v>
      </c>
      <c r="P95" s="17">
        <v>0</v>
      </c>
      <c r="R95" s="1"/>
      <c r="S95" s="1"/>
      <c r="T95" s="54"/>
      <c r="U95" s="54"/>
      <c r="V95" s="1"/>
      <c r="W95" s="54"/>
      <c r="X95" s="1"/>
      <c r="Y95" s="1"/>
      <c r="Z95" s="1"/>
      <c r="AA95" s="1"/>
      <c r="AB95" s="1"/>
      <c r="AD95" s="25" t="str">
        <f t="shared" si="33"/>
        <v/>
      </c>
      <c r="AE95" s="25" t="str">
        <f t="shared" si="34"/>
        <v/>
      </c>
      <c r="AF95" s="25">
        <f t="shared" si="26"/>
        <v>0</v>
      </c>
      <c r="AG95" s="25">
        <f t="shared" si="26"/>
        <v>0</v>
      </c>
      <c r="AH95" s="25">
        <f t="shared" si="26"/>
        <v>0</v>
      </c>
      <c r="AI95" s="25">
        <f t="shared" si="26"/>
        <v>0</v>
      </c>
      <c r="AJ95" s="28" t="str">
        <f>IF(AF95=0,"",VLOOKUP($AE95,$D$6:$P194,AJ$1,FALSE))</f>
        <v/>
      </c>
      <c r="AK95" s="28" t="str">
        <f>IF(AG95=0,"",VLOOKUP($AE95,$D$6:$P194,AK$1,FALSE))</f>
        <v/>
      </c>
      <c r="AL95" s="30" t="str">
        <f>IF(AH95=0,"",VLOOKUP($AE95,$D$6:$P194,AL$1,FALSE))</f>
        <v/>
      </c>
      <c r="AM95" s="28" t="str">
        <f>IF(AI95=0,"",VLOOKUP($AE95,$D$6:$P194,AM$1,FALSE))</f>
        <v/>
      </c>
      <c r="AO95" s="49" t="str">
        <f t="shared" si="35"/>
        <v/>
      </c>
      <c r="AQ95" s="50"/>
      <c r="AR95" s="50"/>
      <c r="AS95" s="53"/>
      <c r="AU95" s="28" t="str">
        <f t="shared" si="27"/>
        <v/>
      </c>
      <c r="AV95" s="28" t="str">
        <f t="shared" si="36"/>
        <v/>
      </c>
      <c r="AW95" s="30" t="str">
        <f t="shared" si="28"/>
        <v/>
      </c>
      <c r="AY95" s="28" t="str">
        <f t="shared" si="29"/>
        <v/>
      </c>
      <c r="AZ95" s="28" t="str">
        <f t="shared" si="30"/>
        <v/>
      </c>
      <c r="BA95" s="55" t="str">
        <f t="shared" si="31"/>
        <v/>
      </c>
      <c r="BC95" s="1"/>
      <c r="BD95" s="54"/>
      <c r="BE95" s="54"/>
      <c r="BF95" s="1"/>
      <c r="BG95" s="1"/>
      <c r="BH95" s="25" t="str">
        <f t="shared" si="37"/>
        <v/>
      </c>
      <c r="BI95" s="25" t="str">
        <f t="shared" si="38"/>
        <v/>
      </c>
      <c r="BJ95" s="25" t="str">
        <f t="shared" si="39"/>
        <v/>
      </c>
      <c r="BK95" s="25" t="str">
        <f t="shared" si="40"/>
        <v/>
      </c>
      <c r="BL95" s="3">
        <v>90</v>
      </c>
      <c r="BM95" s="25" t="str">
        <f t="shared" si="41"/>
        <v/>
      </c>
      <c r="BN95" s="25" t="str">
        <f t="shared" si="42"/>
        <v/>
      </c>
      <c r="BO95" s="25" t="str">
        <f t="shared" si="43"/>
        <v/>
      </c>
      <c r="BP95" s="25" t="str">
        <f t="shared" si="44"/>
        <v/>
      </c>
      <c r="BR95" s="25" t="str" cm="1">
        <f t="array" ref="BR95">IF($BP95="","",IF(INDEX(BC$6:BC$105,$BP95,1)="","",INDEX(BC$6:BC$105,$BP95,1)))</f>
        <v/>
      </c>
      <c r="BS95" s="25" t="str" cm="1">
        <f t="array" ref="BS95">IF($BP95="","",IF(INDEX(BD$6:BD$105,$BP95,1)="","",INDEX(BD$6:BD$105,$BP95,1)))</f>
        <v/>
      </c>
      <c r="BT95" s="25" t="str" cm="1">
        <f t="array" ref="BT95">IF($BP95="","",IF(INDEX(BE$6:BE$105,$BP95,1)="","",INDEX(BE$6:BE$105,$BP95,1)))</f>
        <v/>
      </c>
      <c r="BU95" s="25" t="str" cm="1">
        <f t="array" ref="BU95">IF($BP95="","",IF(INDEX(BF$6:BF$105,$BP95,1)="","",INDEX(BF$6:BF$105,$BP95,1)))</f>
        <v/>
      </c>
      <c r="BV95" s="25" t="str" cm="1">
        <f t="array" ref="BV95">IF($BP95="","",IF(INDEX(BG$6:BG$105,$BP95,1)="","",INDEX(BG$6:BG$105,$BP95,1)))</f>
        <v/>
      </c>
      <c r="BW95" s="25" t="str" cm="1">
        <f t="array" ref="BW95">IF($BP95="","",IF(INDEX(BH$6:BH$105,$BP95,1)="","",INDEX(BH$6:BH$105,$BP95,1)))</f>
        <v/>
      </c>
      <c r="BX95" s="25" t="str" cm="1">
        <f t="array" ref="BX95">IF($BP95="","",IF(INDEX(BI$6:BI$105,$BP95,1)="","",INDEX(BI$6:BI$105,$BP95,1)))</f>
        <v/>
      </c>
      <c r="BY95" s="25" t="str" cm="1">
        <f t="array" ref="BY95">IF($BP95="","",IF(INDEX(BJ$6:BJ$105,$BP95,1)="","",INDEX(BJ$6:BJ$105,$BP95,1)))</f>
        <v/>
      </c>
      <c r="BZ95" s="25" t="str" cm="1">
        <f t="array" ref="BZ95">IF($BP95="","",IF(INDEX(BK$6:BK$105,$BP95,1)="","",INDEX(BK$6:BK$105,$BP95,1)))</f>
        <v/>
      </c>
      <c r="CB95" s="25" t="str">
        <f t="shared" si="45"/>
        <v/>
      </c>
      <c r="CC95" s="25" t="str">
        <f t="shared" si="46"/>
        <v/>
      </c>
      <c r="CD95" s="28" t="str">
        <f t="shared" si="32"/>
        <v/>
      </c>
      <c r="CE95" s="25" t="str">
        <f t="shared" si="32"/>
        <v/>
      </c>
      <c r="CF95" s="28" t="str">
        <f t="shared" si="32"/>
        <v/>
      </c>
      <c r="CG95" s="25" t="str">
        <f t="shared" si="32"/>
        <v/>
      </c>
      <c r="CH95" s="30" t="str">
        <f t="shared" si="32"/>
        <v/>
      </c>
      <c r="CI95" s="25" t="str">
        <f t="shared" si="32"/>
        <v/>
      </c>
      <c r="CJ95" s="28" t="str">
        <f t="shared" si="32"/>
        <v/>
      </c>
    </row>
    <row r="96" spans="1:88" x14ac:dyDescent="0.2">
      <c r="A96" s="19">
        <v>9008</v>
      </c>
      <c r="B96" s="19"/>
      <c r="C96" s="17">
        <v>9</v>
      </c>
      <c r="D96" s="20" t="s">
        <v>49</v>
      </c>
      <c r="E96" s="21">
        <v>1</v>
      </c>
      <c r="F96" s="22">
        <v>4.2699999999999996</v>
      </c>
      <c r="G96" s="17">
        <v>3</v>
      </c>
      <c r="I96" s="22">
        <v>3.13</v>
      </c>
      <c r="J96" s="17">
        <v>3</v>
      </c>
      <c r="L96" s="23">
        <v>0.72299999999999998</v>
      </c>
      <c r="M96" s="17">
        <v>2</v>
      </c>
      <c r="O96" s="22">
        <v>1.34</v>
      </c>
      <c r="P96" s="17">
        <v>1</v>
      </c>
      <c r="R96" s="1"/>
      <c r="S96" s="1"/>
      <c r="T96" s="54"/>
      <c r="U96" s="54"/>
      <c r="V96" s="1"/>
      <c r="W96" s="54"/>
      <c r="X96" s="1"/>
      <c r="Y96" s="1"/>
      <c r="Z96" s="1"/>
      <c r="AA96" s="1"/>
      <c r="AB96" s="1"/>
      <c r="AD96" s="25" t="str">
        <f t="shared" si="33"/>
        <v/>
      </c>
      <c r="AE96" s="25" t="str">
        <f t="shared" si="34"/>
        <v/>
      </c>
      <c r="AF96" s="25">
        <f t="shared" si="26"/>
        <v>0</v>
      </c>
      <c r="AG96" s="25">
        <f t="shared" si="26"/>
        <v>0</v>
      </c>
      <c r="AH96" s="25">
        <f t="shared" si="26"/>
        <v>0</v>
      </c>
      <c r="AI96" s="25">
        <f t="shared" si="26"/>
        <v>0</v>
      </c>
      <c r="AJ96" s="28" t="str">
        <f>IF(AF96=0,"",VLOOKUP($AE96,$D$6:$P195,AJ$1,FALSE))</f>
        <v/>
      </c>
      <c r="AK96" s="28" t="str">
        <f>IF(AG96=0,"",VLOOKUP($AE96,$D$6:$P195,AK$1,FALSE))</f>
        <v/>
      </c>
      <c r="AL96" s="30" t="str">
        <f>IF(AH96=0,"",VLOOKUP($AE96,$D$6:$P195,AL$1,FALSE))</f>
        <v/>
      </c>
      <c r="AM96" s="28" t="str">
        <f>IF(AI96=0,"",VLOOKUP($AE96,$D$6:$P195,AM$1,FALSE))</f>
        <v/>
      </c>
      <c r="AO96" s="49" t="str">
        <f t="shared" si="35"/>
        <v/>
      </c>
      <c r="AQ96" s="50"/>
      <c r="AR96" s="50"/>
      <c r="AS96" s="53"/>
      <c r="AU96" s="28" t="str">
        <f t="shared" si="27"/>
        <v/>
      </c>
      <c r="AV96" s="28" t="str">
        <f t="shared" si="36"/>
        <v/>
      </c>
      <c r="AW96" s="30" t="str">
        <f t="shared" si="28"/>
        <v/>
      </c>
      <c r="AY96" s="28" t="str">
        <f t="shared" si="29"/>
        <v/>
      </c>
      <c r="AZ96" s="28" t="str">
        <f t="shared" si="30"/>
        <v/>
      </c>
      <c r="BA96" s="55" t="str">
        <f t="shared" si="31"/>
        <v/>
      </c>
      <c r="BC96" s="1"/>
      <c r="BD96" s="54"/>
      <c r="BE96" s="54"/>
      <c r="BF96" s="1"/>
      <c r="BG96" s="1"/>
      <c r="BH96" s="25" t="str">
        <f t="shared" si="37"/>
        <v/>
      </c>
      <c r="BI96" s="25" t="str">
        <f t="shared" si="38"/>
        <v/>
      </c>
      <c r="BJ96" s="25" t="str">
        <f t="shared" si="39"/>
        <v/>
      </c>
      <c r="BK96" s="25" t="str">
        <f t="shared" si="40"/>
        <v/>
      </c>
      <c r="BL96" s="3">
        <v>91</v>
      </c>
      <c r="BM96" s="25" t="str">
        <f t="shared" si="41"/>
        <v/>
      </c>
      <c r="BN96" s="25" t="str">
        <f t="shared" si="42"/>
        <v/>
      </c>
      <c r="BO96" s="25" t="str">
        <f t="shared" si="43"/>
        <v/>
      </c>
      <c r="BP96" s="25" t="str">
        <f t="shared" si="44"/>
        <v/>
      </c>
      <c r="BR96" s="25" t="str" cm="1">
        <f t="array" ref="BR96">IF($BP96="","",IF(INDEX(BC$6:BC$105,$BP96,1)="","",INDEX(BC$6:BC$105,$BP96,1)))</f>
        <v/>
      </c>
      <c r="BS96" s="25" t="str" cm="1">
        <f t="array" ref="BS96">IF($BP96="","",IF(INDEX(BD$6:BD$105,$BP96,1)="","",INDEX(BD$6:BD$105,$BP96,1)))</f>
        <v/>
      </c>
      <c r="BT96" s="25" t="str" cm="1">
        <f t="array" ref="BT96">IF($BP96="","",IF(INDEX(BE$6:BE$105,$BP96,1)="","",INDEX(BE$6:BE$105,$BP96,1)))</f>
        <v/>
      </c>
      <c r="BU96" s="25" t="str" cm="1">
        <f t="array" ref="BU96">IF($BP96="","",IF(INDEX(BF$6:BF$105,$BP96,1)="","",INDEX(BF$6:BF$105,$BP96,1)))</f>
        <v/>
      </c>
      <c r="BV96" s="25" t="str" cm="1">
        <f t="array" ref="BV96">IF($BP96="","",IF(INDEX(BG$6:BG$105,$BP96,1)="","",INDEX(BG$6:BG$105,$BP96,1)))</f>
        <v/>
      </c>
      <c r="BW96" s="25" t="str" cm="1">
        <f t="array" ref="BW96">IF($BP96="","",IF(INDEX(BH$6:BH$105,$BP96,1)="","",INDEX(BH$6:BH$105,$BP96,1)))</f>
        <v/>
      </c>
      <c r="BX96" s="25" t="str" cm="1">
        <f t="array" ref="BX96">IF($BP96="","",IF(INDEX(BI$6:BI$105,$BP96,1)="","",INDEX(BI$6:BI$105,$BP96,1)))</f>
        <v/>
      </c>
      <c r="BY96" s="25" t="str" cm="1">
        <f t="array" ref="BY96">IF($BP96="","",IF(INDEX(BJ$6:BJ$105,$BP96,1)="","",INDEX(BJ$6:BJ$105,$BP96,1)))</f>
        <v/>
      </c>
      <c r="BZ96" s="25" t="str" cm="1">
        <f t="array" ref="BZ96">IF($BP96="","",IF(INDEX(BK$6:BK$105,$BP96,1)="","",INDEX(BK$6:BK$105,$BP96,1)))</f>
        <v/>
      </c>
      <c r="CB96" s="25" t="str">
        <f t="shared" si="45"/>
        <v/>
      </c>
      <c r="CC96" s="25" t="str">
        <f t="shared" si="46"/>
        <v/>
      </c>
      <c r="CD96" s="28" t="str">
        <f t="shared" si="32"/>
        <v/>
      </c>
      <c r="CE96" s="25" t="str">
        <f t="shared" si="32"/>
        <v/>
      </c>
      <c r="CF96" s="28" t="str">
        <f t="shared" si="32"/>
        <v/>
      </c>
      <c r="CG96" s="25" t="str">
        <f t="shared" si="32"/>
        <v/>
      </c>
      <c r="CH96" s="30" t="str">
        <f t="shared" si="32"/>
        <v/>
      </c>
      <c r="CI96" s="25" t="str">
        <f t="shared" si="32"/>
        <v/>
      </c>
      <c r="CJ96" s="28" t="str">
        <f t="shared" si="32"/>
        <v/>
      </c>
    </row>
    <row r="97" spans="1:88" x14ac:dyDescent="0.2">
      <c r="A97" s="19">
        <v>9009</v>
      </c>
      <c r="B97" s="19"/>
      <c r="C97" s="17">
        <v>17</v>
      </c>
      <c r="D97" s="20" t="s">
        <v>110</v>
      </c>
      <c r="E97" s="21">
        <v>1</v>
      </c>
      <c r="F97" s="22">
        <v>1.71</v>
      </c>
      <c r="G97" s="17">
        <v>7</v>
      </c>
      <c r="I97" s="22">
        <v>0.69</v>
      </c>
      <c r="J97" s="17">
        <v>6</v>
      </c>
      <c r="L97" s="23">
        <v>0.24399999999999999</v>
      </c>
      <c r="M97" s="17">
        <v>4</v>
      </c>
      <c r="O97" s="22">
        <v>0</v>
      </c>
      <c r="P97" s="17">
        <v>0</v>
      </c>
      <c r="R97" s="1"/>
      <c r="S97" s="1"/>
      <c r="T97" s="54"/>
      <c r="U97" s="54"/>
      <c r="V97" s="1"/>
      <c r="W97" s="54"/>
      <c r="X97" s="1"/>
      <c r="Y97" s="1"/>
      <c r="Z97" s="1"/>
      <c r="AA97" s="1"/>
      <c r="AB97" s="1"/>
      <c r="AD97" s="25" t="str">
        <f t="shared" si="33"/>
        <v/>
      </c>
      <c r="AE97" s="25" t="str">
        <f t="shared" si="34"/>
        <v/>
      </c>
      <c r="AF97" s="25">
        <f t="shared" si="26"/>
        <v>0</v>
      </c>
      <c r="AG97" s="25">
        <f t="shared" si="26"/>
        <v>0</v>
      </c>
      <c r="AH97" s="25">
        <f t="shared" si="26"/>
        <v>0</v>
      </c>
      <c r="AI97" s="25">
        <f t="shared" si="26"/>
        <v>0</v>
      </c>
      <c r="AJ97" s="28" t="str">
        <f>IF(AF97=0,"",VLOOKUP($AE97,$D$6:$P196,AJ$1,FALSE))</f>
        <v/>
      </c>
      <c r="AK97" s="28" t="str">
        <f>IF(AG97=0,"",VLOOKUP($AE97,$D$6:$P196,AK$1,FALSE))</f>
        <v/>
      </c>
      <c r="AL97" s="30" t="str">
        <f>IF(AH97=0,"",VLOOKUP($AE97,$D$6:$P196,AL$1,FALSE))</f>
        <v/>
      </c>
      <c r="AM97" s="28" t="str">
        <f>IF(AI97=0,"",VLOOKUP($AE97,$D$6:$P196,AM$1,FALSE))</f>
        <v/>
      </c>
      <c r="AO97" s="49" t="str">
        <f t="shared" si="35"/>
        <v/>
      </c>
      <c r="AQ97" s="50"/>
      <c r="AR97" s="50"/>
      <c r="AS97" s="53"/>
      <c r="AU97" s="28" t="str">
        <f t="shared" si="27"/>
        <v/>
      </c>
      <c r="AV97" s="28" t="str">
        <f t="shared" si="36"/>
        <v/>
      </c>
      <c r="AW97" s="30" t="str">
        <f t="shared" si="28"/>
        <v/>
      </c>
      <c r="AY97" s="28" t="str">
        <f t="shared" si="29"/>
        <v/>
      </c>
      <c r="AZ97" s="28" t="str">
        <f t="shared" si="30"/>
        <v/>
      </c>
      <c r="BA97" s="55" t="str">
        <f t="shared" si="31"/>
        <v/>
      </c>
      <c r="BC97" s="1"/>
      <c r="BD97" s="54"/>
      <c r="BE97" s="54"/>
      <c r="BF97" s="1"/>
      <c r="BG97" s="1"/>
      <c r="BH97" s="25" t="str">
        <f t="shared" si="37"/>
        <v/>
      </c>
      <c r="BI97" s="25" t="str">
        <f t="shared" si="38"/>
        <v/>
      </c>
      <c r="BJ97" s="25" t="str">
        <f t="shared" si="39"/>
        <v/>
      </c>
      <c r="BK97" s="25" t="str">
        <f t="shared" si="40"/>
        <v/>
      </c>
      <c r="BL97" s="3">
        <v>92</v>
      </c>
      <c r="BM97" s="25" t="str">
        <f t="shared" si="41"/>
        <v/>
      </c>
      <c r="BN97" s="25" t="str">
        <f t="shared" si="42"/>
        <v/>
      </c>
      <c r="BO97" s="25" t="str">
        <f t="shared" si="43"/>
        <v/>
      </c>
      <c r="BP97" s="25" t="str">
        <f t="shared" si="44"/>
        <v/>
      </c>
      <c r="BR97" s="25" t="str" cm="1">
        <f t="array" ref="BR97">IF($BP97="","",IF(INDEX(BC$6:BC$105,$BP97,1)="","",INDEX(BC$6:BC$105,$BP97,1)))</f>
        <v/>
      </c>
      <c r="BS97" s="25" t="str" cm="1">
        <f t="array" ref="BS97">IF($BP97="","",IF(INDEX(BD$6:BD$105,$BP97,1)="","",INDEX(BD$6:BD$105,$BP97,1)))</f>
        <v/>
      </c>
      <c r="BT97" s="25" t="str" cm="1">
        <f t="array" ref="BT97">IF($BP97="","",IF(INDEX(BE$6:BE$105,$BP97,1)="","",INDEX(BE$6:BE$105,$BP97,1)))</f>
        <v/>
      </c>
      <c r="BU97" s="25" t="str" cm="1">
        <f t="array" ref="BU97">IF($BP97="","",IF(INDEX(BF$6:BF$105,$BP97,1)="","",INDEX(BF$6:BF$105,$BP97,1)))</f>
        <v/>
      </c>
      <c r="BV97" s="25" t="str" cm="1">
        <f t="array" ref="BV97">IF($BP97="","",IF(INDEX(BG$6:BG$105,$BP97,1)="","",INDEX(BG$6:BG$105,$BP97,1)))</f>
        <v/>
      </c>
      <c r="BW97" s="25" t="str" cm="1">
        <f t="array" ref="BW97">IF($BP97="","",IF(INDEX(BH$6:BH$105,$BP97,1)="","",INDEX(BH$6:BH$105,$BP97,1)))</f>
        <v/>
      </c>
      <c r="BX97" s="25" t="str" cm="1">
        <f t="array" ref="BX97">IF($BP97="","",IF(INDEX(BI$6:BI$105,$BP97,1)="","",INDEX(BI$6:BI$105,$BP97,1)))</f>
        <v/>
      </c>
      <c r="BY97" s="25" t="str" cm="1">
        <f t="array" ref="BY97">IF($BP97="","",IF(INDEX(BJ$6:BJ$105,$BP97,1)="","",INDEX(BJ$6:BJ$105,$BP97,1)))</f>
        <v/>
      </c>
      <c r="BZ97" s="25" t="str" cm="1">
        <f t="array" ref="BZ97">IF($BP97="","",IF(INDEX(BK$6:BK$105,$BP97,1)="","",INDEX(BK$6:BK$105,$BP97,1)))</f>
        <v/>
      </c>
      <c r="CB97" s="25" t="str">
        <f t="shared" si="45"/>
        <v/>
      </c>
      <c r="CC97" s="25" t="str">
        <f t="shared" si="46"/>
        <v/>
      </c>
      <c r="CD97" s="28" t="str">
        <f t="shared" si="32"/>
        <v/>
      </c>
      <c r="CE97" s="25" t="str">
        <f t="shared" si="32"/>
        <v/>
      </c>
      <c r="CF97" s="28" t="str">
        <f t="shared" si="32"/>
        <v/>
      </c>
      <c r="CG97" s="25" t="str">
        <f t="shared" si="32"/>
        <v/>
      </c>
      <c r="CH97" s="30" t="str">
        <f t="shared" si="32"/>
        <v/>
      </c>
      <c r="CI97" s="25" t="str">
        <f t="shared" si="32"/>
        <v/>
      </c>
      <c r="CJ97" s="28" t="str">
        <f t="shared" si="32"/>
        <v/>
      </c>
    </row>
    <row r="98" spans="1:88" x14ac:dyDescent="0.2">
      <c r="A98" s="19">
        <v>9010</v>
      </c>
      <c r="B98" s="19"/>
      <c r="C98" s="17">
        <v>3</v>
      </c>
      <c r="D98" s="20" t="s">
        <v>50</v>
      </c>
      <c r="E98" s="21">
        <v>1</v>
      </c>
      <c r="F98" s="22">
        <v>1.29</v>
      </c>
      <c r="G98" s="17">
        <v>3</v>
      </c>
      <c r="I98" s="22">
        <v>0</v>
      </c>
      <c r="J98" s="17">
        <v>0</v>
      </c>
      <c r="L98" s="23">
        <v>0</v>
      </c>
      <c r="M98" s="17">
        <v>0</v>
      </c>
      <c r="O98" s="22">
        <v>0</v>
      </c>
      <c r="P98" s="17">
        <v>0</v>
      </c>
      <c r="R98" s="1"/>
      <c r="S98" s="1"/>
      <c r="T98" s="54"/>
      <c r="U98" s="54"/>
      <c r="V98" s="1"/>
      <c r="W98" s="54"/>
      <c r="X98" s="1"/>
      <c r="Y98" s="1"/>
      <c r="Z98" s="1"/>
      <c r="AA98" s="1"/>
      <c r="AB98" s="1"/>
      <c r="AD98" s="25" t="str">
        <f t="shared" si="33"/>
        <v/>
      </c>
      <c r="AE98" s="25" t="str">
        <f t="shared" si="34"/>
        <v/>
      </c>
      <c r="AF98" s="25">
        <f t="shared" si="26"/>
        <v>0</v>
      </c>
      <c r="AG98" s="25">
        <f t="shared" si="26"/>
        <v>0</v>
      </c>
      <c r="AH98" s="25">
        <f t="shared" si="26"/>
        <v>0</v>
      </c>
      <c r="AI98" s="25">
        <f t="shared" si="26"/>
        <v>0</v>
      </c>
      <c r="AJ98" s="28" t="str">
        <f>IF(AF98=0,"",VLOOKUP($AE98,$D$6:$P197,AJ$1,FALSE))</f>
        <v/>
      </c>
      <c r="AK98" s="28" t="str">
        <f>IF(AG98=0,"",VLOOKUP($AE98,$D$6:$P197,AK$1,FALSE))</f>
        <v/>
      </c>
      <c r="AL98" s="30" t="str">
        <f>IF(AH98=0,"",VLOOKUP($AE98,$D$6:$P197,AL$1,FALSE))</f>
        <v/>
      </c>
      <c r="AM98" s="28" t="str">
        <f>IF(AI98=0,"",VLOOKUP($AE98,$D$6:$P197,AM$1,FALSE))</f>
        <v/>
      </c>
      <c r="AO98" s="49" t="str">
        <f t="shared" si="35"/>
        <v/>
      </c>
      <c r="AQ98" s="50"/>
      <c r="AR98" s="50"/>
      <c r="AS98" s="53"/>
      <c r="AU98" s="28" t="str">
        <f t="shared" si="27"/>
        <v/>
      </c>
      <c r="AV98" s="28" t="str">
        <f t="shared" si="36"/>
        <v/>
      </c>
      <c r="AW98" s="30" t="str">
        <f t="shared" si="28"/>
        <v/>
      </c>
      <c r="AY98" s="28" t="str">
        <f t="shared" si="29"/>
        <v/>
      </c>
      <c r="AZ98" s="28" t="str">
        <f t="shared" si="30"/>
        <v/>
      </c>
      <c r="BA98" s="55" t="str">
        <f t="shared" si="31"/>
        <v/>
      </c>
      <c r="BC98" s="1"/>
      <c r="BD98" s="54"/>
      <c r="BE98" s="54"/>
      <c r="BF98" s="1"/>
      <c r="BG98" s="1"/>
      <c r="BH98" s="25" t="str">
        <f t="shared" si="37"/>
        <v/>
      </c>
      <c r="BI98" s="25" t="str">
        <f t="shared" si="38"/>
        <v/>
      </c>
      <c r="BJ98" s="25" t="str">
        <f t="shared" si="39"/>
        <v/>
      </c>
      <c r="BK98" s="25" t="str">
        <f t="shared" si="40"/>
        <v/>
      </c>
      <c r="BL98" s="3">
        <v>93</v>
      </c>
      <c r="BM98" s="25" t="str">
        <f t="shared" si="41"/>
        <v/>
      </c>
      <c r="BN98" s="25" t="str">
        <f t="shared" si="42"/>
        <v/>
      </c>
      <c r="BO98" s="25" t="str">
        <f t="shared" si="43"/>
        <v/>
      </c>
      <c r="BP98" s="25" t="str">
        <f t="shared" si="44"/>
        <v/>
      </c>
      <c r="BR98" s="25" t="str" cm="1">
        <f t="array" ref="BR98">IF($BP98="","",IF(INDEX(BC$6:BC$105,$BP98,1)="","",INDEX(BC$6:BC$105,$BP98,1)))</f>
        <v/>
      </c>
      <c r="BS98" s="25" t="str" cm="1">
        <f t="array" ref="BS98">IF($BP98="","",IF(INDEX(BD$6:BD$105,$BP98,1)="","",INDEX(BD$6:BD$105,$BP98,1)))</f>
        <v/>
      </c>
      <c r="BT98" s="25" t="str" cm="1">
        <f t="array" ref="BT98">IF($BP98="","",IF(INDEX(BE$6:BE$105,$BP98,1)="","",INDEX(BE$6:BE$105,$BP98,1)))</f>
        <v/>
      </c>
      <c r="BU98" s="25" t="str" cm="1">
        <f t="array" ref="BU98">IF($BP98="","",IF(INDEX(BF$6:BF$105,$BP98,1)="","",INDEX(BF$6:BF$105,$BP98,1)))</f>
        <v/>
      </c>
      <c r="BV98" s="25" t="str" cm="1">
        <f t="array" ref="BV98">IF($BP98="","",IF(INDEX(BG$6:BG$105,$BP98,1)="","",INDEX(BG$6:BG$105,$BP98,1)))</f>
        <v/>
      </c>
      <c r="BW98" s="25" t="str" cm="1">
        <f t="array" ref="BW98">IF($BP98="","",IF(INDEX(BH$6:BH$105,$BP98,1)="","",INDEX(BH$6:BH$105,$BP98,1)))</f>
        <v/>
      </c>
      <c r="BX98" s="25" t="str" cm="1">
        <f t="array" ref="BX98">IF($BP98="","",IF(INDEX(BI$6:BI$105,$BP98,1)="","",INDEX(BI$6:BI$105,$BP98,1)))</f>
        <v/>
      </c>
      <c r="BY98" s="25" t="str" cm="1">
        <f t="array" ref="BY98">IF($BP98="","",IF(INDEX(BJ$6:BJ$105,$BP98,1)="","",INDEX(BJ$6:BJ$105,$BP98,1)))</f>
        <v/>
      </c>
      <c r="BZ98" s="25" t="str" cm="1">
        <f t="array" ref="BZ98">IF($BP98="","",IF(INDEX(BK$6:BK$105,$BP98,1)="","",INDEX(BK$6:BK$105,$BP98,1)))</f>
        <v/>
      </c>
      <c r="CB98" s="25" t="str">
        <f t="shared" si="45"/>
        <v/>
      </c>
      <c r="CC98" s="25" t="str">
        <f t="shared" si="46"/>
        <v/>
      </c>
      <c r="CD98" s="28" t="str">
        <f t="shared" si="32"/>
        <v/>
      </c>
      <c r="CE98" s="25" t="str">
        <f t="shared" si="32"/>
        <v/>
      </c>
      <c r="CF98" s="28" t="str">
        <f t="shared" si="32"/>
        <v/>
      </c>
      <c r="CG98" s="25" t="str">
        <f t="shared" si="32"/>
        <v/>
      </c>
      <c r="CH98" s="30" t="str">
        <f t="shared" si="32"/>
        <v/>
      </c>
      <c r="CI98" s="25" t="str">
        <f t="shared" si="32"/>
        <v/>
      </c>
      <c r="CJ98" s="28" t="str">
        <f t="shared" si="32"/>
        <v/>
      </c>
    </row>
    <row r="99" spans="1:88" x14ac:dyDescent="0.2">
      <c r="A99" s="19">
        <v>9011</v>
      </c>
      <c r="B99" s="19"/>
      <c r="C99" s="17">
        <v>6</v>
      </c>
      <c r="D99" s="20" t="s">
        <v>51</v>
      </c>
      <c r="E99" s="21">
        <v>1</v>
      </c>
      <c r="F99" s="22">
        <v>1.17</v>
      </c>
      <c r="G99" s="17">
        <v>3</v>
      </c>
      <c r="I99" s="22">
        <v>0.74</v>
      </c>
      <c r="J99" s="17">
        <v>1</v>
      </c>
      <c r="L99" s="23">
        <v>0.154</v>
      </c>
      <c r="M99" s="17">
        <v>2</v>
      </c>
      <c r="O99" s="22">
        <v>0</v>
      </c>
      <c r="P99" s="17">
        <v>0</v>
      </c>
      <c r="R99" s="1"/>
      <c r="S99" s="1"/>
      <c r="T99" s="54"/>
      <c r="U99" s="54"/>
      <c r="V99" s="1"/>
      <c r="W99" s="54"/>
      <c r="X99" s="1"/>
      <c r="Y99" s="1"/>
      <c r="Z99" s="1"/>
      <c r="AA99" s="1"/>
      <c r="AB99" s="1"/>
      <c r="AD99" s="25" t="str">
        <f t="shared" si="33"/>
        <v/>
      </c>
      <c r="AE99" s="25" t="str">
        <f t="shared" si="34"/>
        <v/>
      </c>
      <c r="AF99" s="25">
        <f t="shared" si="26"/>
        <v>0</v>
      </c>
      <c r="AG99" s="25">
        <f t="shared" si="26"/>
        <v>0</v>
      </c>
      <c r="AH99" s="25">
        <f t="shared" si="26"/>
        <v>0</v>
      </c>
      <c r="AI99" s="25">
        <f t="shared" si="26"/>
        <v>0</v>
      </c>
      <c r="AJ99" s="28" t="str">
        <f>IF(AF99=0,"",VLOOKUP($AE99,$D$6:$P198,AJ$1,FALSE))</f>
        <v/>
      </c>
      <c r="AK99" s="28" t="str">
        <f>IF(AG99=0,"",VLOOKUP($AE99,$D$6:$P198,AK$1,FALSE))</f>
        <v/>
      </c>
      <c r="AL99" s="30" t="str">
        <f>IF(AH99=0,"",VLOOKUP($AE99,$D$6:$P198,AL$1,FALSE))</f>
        <v/>
      </c>
      <c r="AM99" s="28" t="str">
        <f>IF(AI99=0,"",VLOOKUP($AE99,$D$6:$P198,AM$1,FALSE))</f>
        <v/>
      </c>
      <c r="AO99" s="49" t="str">
        <f t="shared" si="35"/>
        <v/>
      </c>
      <c r="AQ99" s="50"/>
      <c r="AR99" s="50"/>
      <c r="AS99" s="53"/>
      <c r="AU99" s="28" t="str">
        <f t="shared" si="27"/>
        <v/>
      </c>
      <c r="AV99" s="28" t="str">
        <f t="shared" si="36"/>
        <v/>
      </c>
      <c r="AW99" s="30" t="str">
        <f t="shared" si="28"/>
        <v/>
      </c>
      <c r="AY99" s="28" t="str">
        <f t="shared" si="29"/>
        <v/>
      </c>
      <c r="AZ99" s="28" t="str">
        <f t="shared" si="30"/>
        <v/>
      </c>
      <c r="BA99" s="55" t="str">
        <f t="shared" si="31"/>
        <v/>
      </c>
      <c r="BC99" s="1"/>
      <c r="BD99" s="54"/>
      <c r="BE99" s="54"/>
      <c r="BF99" s="1"/>
      <c r="BG99" s="1"/>
      <c r="BH99" s="25" t="str">
        <f t="shared" si="37"/>
        <v/>
      </c>
      <c r="BI99" s="25" t="str">
        <f t="shared" si="38"/>
        <v/>
      </c>
      <c r="BJ99" s="25" t="str">
        <f t="shared" si="39"/>
        <v/>
      </c>
      <c r="BK99" s="25" t="str">
        <f t="shared" si="40"/>
        <v/>
      </c>
      <c r="BL99" s="3">
        <v>94</v>
      </c>
      <c r="BM99" s="25" t="str">
        <f t="shared" si="41"/>
        <v/>
      </c>
      <c r="BN99" s="25" t="str">
        <f t="shared" si="42"/>
        <v/>
      </c>
      <c r="BO99" s="25" t="str">
        <f t="shared" si="43"/>
        <v/>
      </c>
      <c r="BP99" s="25" t="str">
        <f t="shared" si="44"/>
        <v/>
      </c>
      <c r="BR99" s="25" t="str" cm="1">
        <f t="array" ref="BR99">IF($BP99="","",IF(INDEX(BC$6:BC$105,$BP99,1)="","",INDEX(BC$6:BC$105,$BP99,1)))</f>
        <v/>
      </c>
      <c r="BS99" s="25" t="str" cm="1">
        <f t="array" ref="BS99">IF($BP99="","",IF(INDEX(BD$6:BD$105,$BP99,1)="","",INDEX(BD$6:BD$105,$BP99,1)))</f>
        <v/>
      </c>
      <c r="BT99" s="25" t="str" cm="1">
        <f t="array" ref="BT99">IF($BP99="","",IF(INDEX(BE$6:BE$105,$BP99,1)="","",INDEX(BE$6:BE$105,$BP99,1)))</f>
        <v/>
      </c>
      <c r="BU99" s="25" t="str" cm="1">
        <f t="array" ref="BU99">IF($BP99="","",IF(INDEX(BF$6:BF$105,$BP99,1)="","",INDEX(BF$6:BF$105,$BP99,1)))</f>
        <v/>
      </c>
      <c r="BV99" s="25" t="str" cm="1">
        <f t="array" ref="BV99">IF($BP99="","",IF(INDEX(BG$6:BG$105,$BP99,1)="","",INDEX(BG$6:BG$105,$BP99,1)))</f>
        <v/>
      </c>
      <c r="BW99" s="25" t="str" cm="1">
        <f t="array" ref="BW99">IF($BP99="","",IF(INDEX(BH$6:BH$105,$BP99,1)="","",INDEX(BH$6:BH$105,$BP99,1)))</f>
        <v/>
      </c>
      <c r="BX99" s="25" t="str" cm="1">
        <f t="array" ref="BX99">IF($BP99="","",IF(INDEX(BI$6:BI$105,$BP99,1)="","",INDEX(BI$6:BI$105,$BP99,1)))</f>
        <v/>
      </c>
      <c r="BY99" s="25" t="str" cm="1">
        <f t="array" ref="BY99">IF($BP99="","",IF(INDEX(BJ$6:BJ$105,$BP99,1)="","",INDEX(BJ$6:BJ$105,$BP99,1)))</f>
        <v/>
      </c>
      <c r="BZ99" s="25" t="str" cm="1">
        <f t="array" ref="BZ99">IF($BP99="","",IF(INDEX(BK$6:BK$105,$BP99,1)="","",INDEX(BK$6:BK$105,$BP99,1)))</f>
        <v/>
      </c>
      <c r="CB99" s="25" t="str">
        <f t="shared" si="45"/>
        <v/>
      </c>
      <c r="CC99" s="25" t="str">
        <f t="shared" si="46"/>
        <v/>
      </c>
      <c r="CD99" s="28" t="str">
        <f t="shared" si="32"/>
        <v/>
      </c>
      <c r="CE99" s="25" t="str">
        <f t="shared" si="32"/>
        <v/>
      </c>
      <c r="CF99" s="28" t="str">
        <f t="shared" si="32"/>
        <v/>
      </c>
      <c r="CG99" s="25" t="str">
        <f t="shared" si="32"/>
        <v/>
      </c>
      <c r="CH99" s="30" t="str">
        <f t="shared" si="32"/>
        <v/>
      </c>
      <c r="CI99" s="25" t="str">
        <f t="shared" si="32"/>
        <v/>
      </c>
      <c r="CJ99" s="28" t="str">
        <f t="shared" si="32"/>
        <v/>
      </c>
    </row>
    <row r="100" spans="1:88" x14ac:dyDescent="0.2">
      <c r="A100" s="19">
        <v>9012</v>
      </c>
      <c r="B100" s="19"/>
      <c r="C100" s="17">
        <v>3</v>
      </c>
      <c r="D100" s="20" t="s">
        <v>111</v>
      </c>
      <c r="E100" s="21">
        <v>1</v>
      </c>
      <c r="F100" s="22">
        <v>1.65</v>
      </c>
      <c r="G100" s="17">
        <v>1</v>
      </c>
      <c r="I100" s="22">
        <v>0.91</v>
      </c>
      <c r="J100" s="17">
        <v>2</v>
      </c>
      <c r="L100" s="23">
        <v>0</v>
      </c>
      <c r="M100" s="17">
        <v>0</v>
      </c>
      <c r="O100" s="22">
        <v>0</v>
      </c>
      <c r="P100" s="17">
        <v>0</v>
      </c>
      <c r="R100" s="1"/>
      <c r="S100" s="1"/>
      <c r="T100" s="54"/>
      <c r="U100" s="54"/>
      <c r="V100" s="1"/>
      <c r="W100" s="54"/>
      <c r="X100" s="1"/>
      <c r="Y100" s="1"/>
      <c r="Z100" s="1"/>
      <c r="AA100" s="1"/>
      <c r="AB100" s="1"/>
      <c r="AD100" s="25" t="str">
        <f t="shared" si="33"/>
        <v/>
      </c>
      <c r="AE100" s="25" t="str">
        <f t="shared" si="34"/>
        <v/>
      </c>
      <c r="AF100" s="25">
        <f t="shared" si="26"/>
        <v>0</v>
      </c>
      <c r="AG100" s="25">
        <f t="shared" si="26"/>
        <v>0</v>
      </c>
      <c r="AH100" s="25">
        <f t="shared" si="26"/>
        <v>0</v>
      </c>
      <c r="AI100" s="25">
        <f t="shared" si="26"/>
        <v>0</v>
      </c>
      <c r="AJ100" s="28" t="str">
        <f>IF(AF100=0,"",VLOOKUP($AE100,$D$6:$P199,AJ$1,FALSE))</f>
        <v/>
      </c>
      <c r="AK100" s="28" t="str">
        <f>IF(AG100=0,"",VLOOKUP($AE100,$D$6:$P199,AK$1,FALSE))</f>
        <v/>
      </c>
      <c r="AL100" s="30" t="str">
        <f>IF(AH100=0,"",VLOOKUP($AE100,$D$6:$P199,AL$1,FALSE))</f>
        <v/>
      </c>
      <c r="AM100" s="28" t="str">
        <f>IF(AI100=0,"",VLOOKUP($AE100,$D$6:$P199,AM$1,FALSE))</f>
        <v/>
      </c>
      <c r="AO100" s="49" t="str">
        <f t="shared" si="35"/>
        <v/>
      </c>
      <c r="AQ100" s="50"/>
      <c r="AR100" s="50"/>
      <c r="AS100" s="53"/>
      <c r="AU100" s="28" t="str">
        <f t="shared" si="27"/>
        <v/>
      </c>
      <c r="AV100" s="28" t="str">
        <f t="shared" si="36"/>
        <v/>
      </c>
      <c r="AW100" s="30" t="str">
        <f t="shared" si="28"/>
        <v/>
      </c>
      <c r="AY100" s="28" t="str">
        <f t="shared" si="29"/>
        <v/>
      </c>
      <c r="AZ100" s="28" t="str">
        <f t="shared" si="30"/>
        <v/>
      </c>
      <c r="BA100" s="55" t="str">
        <f t="shared" si="31"/>
        <v/>
      </c>
      <c r="BC100" s="1"/>
      <c r="BD100" s="54"/>
      <c r="BE100" s="54"/>
      <c r="BF100" s="1"/>
      <c r="BG100" s="1"/>
      <c r="BH100" s="25" t="str">
        <f t="shared" si="37"/>
        <v/>
      </c>
      <c r="BI100" s="25" t="str">
        <f t="shared" si="38"/>
        <v/>
      </c>
      <c r="BJ100" s="25" t="str">
        <f t="shared" si="39"/>
        <v/>
      </c>
      <c r="BK100" s="25" t="str">
        <f t="shared" si="40"/>
        <v/>
      </c>
      <c r="BL100" s="3">
        <v>95</v>
      </c>
      <c r="BM100" s="25" t="str">
        <f t="shared" si="41"/>
        <v/>
      </c>
      <c r="BN100" s="25" t="str">
        <f t="shared" si="42"/>
        <v/>
      </c>
      <c r="BO100" s="25" t="str">
        <f t="shared" si="43"/>
        <v/>
      </c>
      <c r="BP100" s="25" t="str">
        <f t="shared" si="44"/>
        <v/>
      </c>
      <c r="BR100" s="25" t="str" cm="1">
        <f t="array" ref="BR100">IF($BP100="","",IF(INDEX(BC$6:BC$105,$BP100,1)="","",INDEX(BC$6:BC$105,$BP100,1)))</f>
        <v/>
      </c>
      <c r="BS100" s="25" t="str" cm="1">
        <f t="array" ref="BS100">IF($BP100="","",IF(INDEX(BD$6:BD$105,$BP100,1)="","",INDEX(BD$6:BD$105,$BP100,1)))</f>
        <v/>
      </c>
      <c r="BT100" s="25" t="str" cm="1">
        <f t="array" ref="BT100">IF($BP100="","",IF(INDEX(BE$6:BE$105,$BP100,1)="","",INDEX(BE$6:BE$105,$BP100,1)))</f>
        <v/>
      </c>
      <c r="BU100" s="25" t="str" cm="1">
        <f t="array" ref="BU100">IF($BP100="","",IF(INDEX(BF$6:BF$105,$BP100,1)="","",INDEX(BF$6:BF$105,$BP100,1)))</f>
        <v/>
      </c>
      <c r="BV100" s="25" t="str" cm="1">
        <f t="array" ref="BV100">IF($BP100="","",IF(INDEX(BG$6:BG$105,$BP100,1)="","",INDEX(BG$6:BG$105,$BP100,1)))</f>
        <v/>
      </c>
      <c r="BW100" s="25" t="str" cm="1">
        <f t="array" ref="BW100">IF($BP100="","",IF(INDEX(BH$6:BH$105,$BP100,1)="","",INDEX(BH$6:BH$105,$BP100,1)))</f>
        <v/>
      </c>
      <c r="BX100" s="25" t="str" cm="1">
        <f t="array" ref="BX100">IF($BP100="","",IF(INDEX(BI$6:BI$105,$BP100,1)="","",INDEX(BI$6:BI$105,$BP100,1)))</f>
        <v/>
      </c>
      <c r="BY100" s="25" t="str" cm="1">
        <f t="array" ref="BY100">IF($BP100="","",IF(INDEX(BJ$6:BJ$105,$BP100,1)="","",INDEX(BJ$6:BJ$105,$BP100,1)))</f>
        <v/>
      </c>
      <c r="BZ100" s="25" t="str" cm="1">
        <f t="array" ref="BZ100">IF($BP100="","",IF(INDEX(BK$6:BK$105,$BP100,1)="","",INDEX(BK$6:BK$105,$BP100,1)))</f>
        <v/>
      </c>
      <c r="CB100" s="25" t="str">
        <f t="shared" si="45"/>
        <v/>
      </c>
      <c r="CC100" s="25" t="str">
        <f t="shared" si="46"/>
        <v/>
      </c>
      <c r="CD100" s="28" t="str">
        <f t="shared" si="32"/>
        <v/>
      </c>
      <c r="CE100" s="25" t="str">
        <f t="shared" si="32"/>
        <v/>
      </c>
      <c r="CF100" s="28" t="str">
        <f t="shared" si="32"/>
        <v/>
      </c>
      <c r="CG100" s="25" t="str">
        <f t="shared" si="32"/>
        <v/>
      </c>
      <c r="CH100" s="30" t="str">
        <f t="shared" si="32"/>
        <v/>
      </c>
      <c r="CI100" s="25" t="str">
        <f t="shared" si="32"/>
        <v/>
      </c>
      <c r="CJ100" s="28" t="str">
        <f t="shared" si="32"/>
        <v/>
      </c>
    </row>
    <row r="101" spans="1:88" x14ac:dyDescent="0.2">
      <c r="A101" s="19">
        <v>9013</v>
      </c>
      <c r="B101" s="19"/>
      <c r="C101" s="17">
        <v>1</v>
      </c>
      <c r="D101" s="20" t="s">
        <v>112</v>
      </c>
      <c r="E101" s="21">
        <v>1</v>
      </c>
      <c r="F101" s="22">
        <v>2.5</v>
      </c>
      <c r="G101" s="17">
        <v>1</v>
      </c>
      <c r="I101" s="22">
        <v>0</v>
      </c>
      <c r="J101" s="17">
        <v>0</v>
      </c>
      <c r="L101" s="23">
        <v>0</v>
      </c>
      <c r="M101" s="17">
        <v>0</v>
      </c>
      <c r="O101" s="22">
        <v>0</v>
      </c>
      <c r="P101" s="17">
        <v>0</v>
      </c>
      <c r="R101" s="1"/>
      <c r="S101" s="1"/>
      <c r="T101" s="54"/>
      <c r="U101" s="54"/>
      <c r="V101" s="1"/>
      <c r="W101" s="54"/>
      <c r="X101" s="1"/>
      <c r="Y101" s="1"/>
      <c r="Z101" s="1"/>
      <c r="AA101" s="1"/>
      <c r="AB101" s="1"/>
      <c r="AD101" s="25" t="str">
        <f t="shared" si="33"/>
        <v/>
      </c>
      <c r="AE101" s="25" t="str">
        <f t="shared" si="34"/>
        <v/>
      </c>
      <c r="AF101" s="25">
        <f t="shared" si="26"/>
        <v>0</v>
      </c>
      <c r="AG101" s="25">
        <f t="shared" si="26"/>
        <v>0</v>
      </c>
      <c r="AH101" s="25">
        <f t="shared" si="26"/>
        <v>0</v>
      </c>
      <c r="AI101" s="25">
        <f t="shared" si="26"/>
        <v>0</v>
      </c>
      <c r="AJ101" s="28" t="str">
        <f>IF(AF101=0,"",VLOOKUP($AE101,$D$6:$P200,AJ$1,FALSE))</f>
        <v/>
      </c>
      <c r="AK101" s="28" t="str">
        <f>IF(AG101=0,"",VLOOKUP($AE101,$D$6:$P200,AK$1,FALSE))</f>
        <v/>
      </c>
      <c r="AL101" s="30" t="str">
        <f>IF(AH101=0,"",VLOOKUP($AE101,$D$6:$P200,AL$1,FALSE))</f>
        <v/>
      </c>
      <c r="AM101" s="28" t="str">
        <f>IF(AI101=0,"",VLOOKUP($AE101,$D$6:$P200,AM$1,FALSE))</f>
        <v/>
      </c>
      <c r="AO101" s="49" t="str">
        <f t="shared" si="35"/>
        <v/>
      </c>
      <c r="AQ101" s="50"/>
      <c r="AR101" s="50"/>
      <c r="AS101" s="53"/>
      <c r="AU101" s="28" t="str">
        <f t="shared" si="27"/>
        <v/>
      </c>
      <c r="AV101" s="28" t="str">
        <f t="shared" si="36"/>
        <v/>
      </c>
      <c r="AW101" s="30" t="str">
        <f t="shared" si="28"/>
        <v/>
      </c>
      <c r="AY101" s="28" t="str">
        <f t="shared" si="29"/>
        <v/>
      </c>
      <c r="AZ101" s="28" t="str">
        <f t="shared" si="30"/>
        <v/>
      </c>
      <c r="BA101" s="55" t="str">
        <f t="shared" si="31"/>
        <v/>
      </c>
      <c r="BC101" s="1"/>
      <c r="BD101" s="54"/>
      <c r="BE101" s="54"/>
      <c r="BF101" s="1"/>
      <c r="BG101" s="1"/>
      <c r="BH101" s="25" t="str">
        <f t="shared" si="37"/>
        <v/>
      </c>
      <c r="BI101" s="25" t="str">
        <f t="shared" si="38"/>
        <v/>
      </c>
      <c r="BJ101" s="25" t="str">
        <f t="shared" si="39"/>
        <v/>
      </c>
      <c r="BK101" s="25" t="str">
        <f t="shared" si="40"/>
        <v/>
      </c>
      <c r="BL101" s="3">
        <v>96</v>
      </c>
      <c r="BM101" s="25" t="str">
        <f t="shared" si="41"/>
        <v/>
      </c>
      <c r="BN101" s="25" t="str">
        <f t="shared" si="42"/>
        <v/>
      </c>
      <c r="BO101" s="25" t="str">
        <f t="shared" si="43"/>
        <v/>
      </c>
      <c r="BP101" s="25" t="str">
        <f t="shared" si="44"/>
        <v/>
      </c>
      <c r="BR101" s="25" t="str" cm="1">
        <f t="array" ref="BR101">IF($BP101="","",IF(INDEX(BC$6:BC$105,$BP101,1)="","",INDEX(BC$6:BC$105,$BP101,1)))</f>
        <v/>
      </c>
      <c r="BS101" s="25" t="str" cm="1">
        <f t="array" ref="BS101">IF($BP101="","",IF(INDEX(BD$6:BD$105,$BP101,1)="","",INDEX(BD$6:BD$105,$BP101,1)))</f>
        <v/>
      </c>
      <c r="BT101" s="25" t="str" cm="1">
        <f t="array" ref="BT101">IF($BP101="","",IF(INDEX(BE$6:BE$105,$BP101,1)="","",INDEX(BE$6:BE$105,$BP101,1)))</f>
        <v/>
      </c>
      <c r="BU101" s="25" t="str" cm="1">
        <f t="array" ref="BU101">IF($BP101="","",IF(INDEX(BF$6:BF$105,$BP101,1)="","",INDEX(BF$6:BF$105,$BP101,1)))</f>
        <v/>
      </c>
      <c r="BV101" s="25" t="str" cm="1">
        <f t="array" ref="BV101">IF($BP101="","",IF(INDEX(BG$6:BG$105,$BP101,1)="","",INDEX(BG$6:BG$105,$BP101,1)))</f>
        <v/>
      </c>
      <c r="BW101" s="25" t="str" cm="1">
        <f t="array" ref="BW101">IF($BP101="","",IF(INDEX(BH$6:BH$105,$BP101,1)="","",INDEX(BH$6:BH$105,$BP101,1)))</f>
        <v/>
      </c>
      <c r="BX101" s="25" t="str" cm="1">
        <f t="array" ref="BX101">IF($BP101="","",IF(INDEX(BI$6:BI$105,$BP101,1)="","",INDEX(BI$6:BI$105,$BP101,1)))</f>
        <v/>
      </c>
      <c r="BY101" s="25" t="str" cm="1">
        <f t="array" ref="BY101">IF($BP101="","",IF(INDEX(BJ$6:BJ$105,$BP101,1)="","",INDEX(BJ$6:BJ$105,$BP101,1)))</f>
        <v/>
      </c>
      <c r="BZ101" s="25" t="str" cm="1">
        <f t="array" ref="BZ101">IF($BP101="","",IF(INDEX(BK$6:BK$105,$BP101,1)="","",INDEX(BK$6:BK$105,$BP101,1)))</f>
        <v/>
      </c>
      <c r="CB101" s="25" t="str">
        <f t="shared" si="45"/>
        <v/>
      </c>
      <c r="CC101" s="25" t="str">
        <f t="shared" si="46"/>
        <v/>
      </c>
      <c r="CD101" s="28" t="str">
        <f t="shared" si="32"/>
        <v/>
      </c>
      <c r="CE101" s="25" t="str">
        <f t="shared" si="32"/>
        <v/>
      </c>
      <c r="CF101" s="28" t="str">
        <f t="shared" si="32"/>
        <v/>
      </c>
      <c r="CG101" s="25" t="str">
        <f t="shared" si="32"/>
        <v/>
      </c>
      <c r="CH101" s="30" t="str">
        <f t="shared" si="32"/>
        <v/>
      </c>
      <c r="CI101" s="25" t="str">
        <f t="shared" si="32"/>
        <v/>
      </c>
      <c r="CJ101" s="28" t="str">
        <f t="shared" si="32"/>
        <v/>
      </c>
    </row>
    <row r="102" spans="1:88" x14ac:dyDescent="0.2">
      <c r="A102" s="19">
        <v>9014</v>
      </c>
      <c r="B102" s="19"/>
      <c r="C102" s="17">
        <v>2</v>
      </c>
      <c r="D102" s="20" t="s">
        <v>113</v>
      </c>
      <c r="E102" s="21">
        <v>1</v>
      </c>
      <c r="F102" s="22">
        <v>0</v>
      </c>
      <c r="G102" s="17">
        <v>0</v>
      </c>
      <c r="I102" s="22">
        <v>0.94</v>
      </c>
      <c r="J102" s="17">
        <v>1</v>
      </c>
      <c r="L102" s="23">
        <v>0.25</v>
      </c>
      <c r="M102" s="17">
        <v>1</v>
      </c>
      <c r="O102" s="22">
        <v>0</v>
      </c>
      <c r="P102" s="17">
        <v>0</v>
      </c>
      <c r="R102" s="1"/>
      <c r="S102" s="1"/>
      <c r="T102" s="54"/>
      <c r="U102" s="54"/>
      <c r="V102" s="1"/>
      <c r="W102" s="54"/>
      <c r="X102" s="1"/>
      <c r="Y102" s="1"/>
      <c r="Z102" s="1"/>
      <c r="AA102" s="1"/>
      <c r="AB102" s="1"/>
      <c r="AD102" s="25" t="str">
        <f t="shared" si="33"/>
        <v/>
      </c>
      <c r="AE102" s="25" t="str">
        <f t="shared" si="34"/>
        <v/>
      </c>
      <c r="AF102" s="25">
        <f t="shared" si="26"/>
        <v>0</v>
      </c>
      <c r="AG102" s="25">
        <f t="shared" si="26"/>
        <v>0</v>
      </c>
      <c r="AH102" s="25">
        <f t="shared" si="26"/>
        <v>0</v>
      </c>
      <c r="AI102" s="25">
        <f t="shared" si="26"/>
        <v>0</v>
      </c>
      <c r="AJ102" s="28" t="str">
        <f>IF(AF102=0,"",VLOOKUP($AE102,$D$6:$P201,AJ$1,FALSE))</f>
        <v/>
      </c>
      <c r="AK102" s="28" t="str">
        <f>IF(AG102=0,"",VLOOKUP($AE102,$D$6:$P201,AK$1,FALSE))</f>
        <v/>
      </c>
      <c r="AL102" s="30" t="str">
        <f>IF(AH102=0,"",VLOOKUP($AE102,$D$6:$P201,AL$1,FALSE))</f>
        <v/>
      </c>
      <c r="AM102" s="28" t="str">
        <f>IF(AI102=0,"",VLOOKUP($AE102,$D$6:$P201,AM$1,FALSE))</f>
        <v/>
      </c>
      <c r="AO102" s="49" t="str">
        <f t="shared" si="35"/>
        <v/>
      </c>
      <c r="AQ102" s="50"/>
      <c r="AR102" s="50"/>
      <c r="AS102" s="53"/>
      <c r="AU102" s="28" t="str">
        <f t="shared" si="27"/>
        <v/>
      </c>
      <c r="AV102" s="28" t="str">
        <f t="shared" si="36"/>
        <v/>
      </c>
      <c r="AW102" s="30" t="str">
        <f t="shared" si="28"/>
        <v/>
      </c>
      <c r="AY102" s="28" t="str">
        <f t="shared" si="29"/>
        <v/>
      </c>
      <c r="AZ102" s="28" t="str">
        <f t="shared" si="30"/>
        <v/>
      </c>
      <c r="BA102" s="55" t="str">
        <f t="shared" si="31"/>
        <v/>
      </c>
      <c r="BC102" s="1"/>
      <c r="BD102" s="54"/>
      <c r="BE102" s="54"/>
      <c r="BF102" s="1"/>
      <c r="BG102" s="1"/>
      <c r="BH102" s="25" t="str">
        <f t="shared" si="37"/>
        <v/>
      </c>
      <c r="BI102" s="25" t="str">
        <f t="shared" si="38"/>
        <v/>
      </c>
      <c r="BJ102" s="25" t="str">
        <f t="shared" si="39"/>
        <v/>
      </c>
      <c r="BK102" s="25" t="str">
        <f t="shared" si="40"/>
        <v/>
      </c>
      <c r="BL102" s="3">
        <v>97</v>
      </c>
      <c r="BM102" s="25" t="str">
        <f t="shared" si="41"/>
        <v/>
      </c>
      <c r="BN102" s="25" t="str">
        <f t="shared" si="42"/>
        <v/>
      </c>
      <c r="BO102" s="25" t="str">
        <f t="shared" si="43"/>
        <v/>
      </c>
      <c r="BP102" s="25" t="str">
        <f t="shared" si="44"/>
        <v/>
      </c>
      <c r="BR102" s="25" t="str" cm="1">
        <f t="array" ref="BR102">IF($BP102="","",IF(INDEX(BC$6:BC$105,$BP102,1)="","",INDEX(BC$6:BC$105,$BP102,1)))</f>
        <v/>
      </c>
      <c r="BS102" s="25" t="str" cm="1">
        <f t="array" ref="BS102">IF($BP102="","",IF(INDEX(BD$6:BD$105,$BP102,1)="","",INDEX(BD$6:BD$105,$BP102,1)))</f>
        <v/>
      </c>
      <c r="BT102" s="25" t="str" cm="1">
        <f t="array" ref="BT102">IF($BP102="","",IF(INDEX(BE$6:BE$105,$BP102,1)="","",INDEX(BE$6:BE$105,$BP102,1)))</f>
        <v/>
      </c>
      <c r="BU102" s="25" t="str" cm="1">
        <f t="array" ref="BU102">IF($BP102="","",IF(INDEX(BF$6:BF$105,$BP102,1)="","",INDEX(BF$6:BF$105,$BP102,1)))</f>
        <v/>
      </c>
      <c r="BV102" s="25" t="str" cm="1">
        <f t="array" ref="BV102">IF($BP102="","",IF(INDEX(BG$6:BG$105,$BP102,1)="","",INDEX(BG$6:BG$105,$BP102,1)))</f>
        <v/>
      </c>
      <c r="BW102" s="25" t="str" cm="1">
        <f t="array" ref="BW102">IF($BP102="","",IF(INDEX(BH$6:BH$105,$BP102,1)="","",INDEX(BH$6:BH$105,$BP102,1)))</f>
        <v/>
      </c>
      <c r="BX102" s="25" t="str" cm="1">
        <f t="array" ref="BX102">IF($BP102="","",IF(INDEX(BI$6:BI$105,$BP102,1)="","",INDEX(BI$6:BI$105,$BP102,1)))</f>
        <v/>
      </c>
      <c r="BY102" s="25" t="str" cm="1">
        <f t="array" ref="BY102">IF($BP102="","",IF(INDEX(BJ$6:BJ$105,$BP102,1)="","",INDEX(BJ$6:BJ$105,$BP102,1)))</f>
        <v/>
      </c>
      <c r="BZ102" s="25" t="str" cm="1">
        <f t="array" ref="BZ102">IF($BP102="","",IF(INDEX(BK$6:BK$105,$BP102,1)="","",INDEX(BK$6:BK$105,$BP102,1)))</f>
        <v/>
      </c>
      <c r="CB102" s="25" t="str">
        <f t="shared" si="45"/>
        <v/>
      </c>
      <c r="CC102" s="25" t="str">
        <f t="shared" si="46"/>
        <v/>
      </c>
      <c r="CD102" s="28" t="str">
        <f t="shared" si="32"/>
        <v/>
      </c>
      <c r="CE102" s="25" t="str">
        <f t="shared" si="32"/>
        <v/>
      </c>
      <c r="CF102" s="28" t="str">
        <f t="shared" si="32"/>
        <v/>
      </c>
      <c r="CG102" s="25" t="str">
        <f t="shared" si="32"/>
        <v/>
      </c>
      <c r="CH102" s="30" t="str">
        <f t="shared" si="32"/>
        <v/>
      </c>
      <c r="CI102" s="25" t="str">
        <f t="shared" si="32"/>
        <v/>
      </c>
      <c r="CJ102" s="28" t="str">
        <f t="shared" si="32"/>
        <v/>
      </c>
    </row>
    <row r="103" spans="1:88" x14ac:dyDescent="0.2">
      <c r="A103" s="19">
        <v>9015</v>
      </c>
      <c r="B103" s="19"/>
      <c r="C103" s="17">
        <v>14</v>
      </c>
      <c r="D103" s="20" t="s">
        <v>114</v>
      </c>
      <c r="E103" s="21">
        <v>1</v>
      </c>
      <c r="F103" s="22">
        <v>2.4500000000000002</v>
      </c>
      <c r="G103" s="17">
        <v>6</v>
      </c>
      <c r="I103" s="22">
        <v>1.45</v>
      </c>
      <c r="J103" s="17">
        <v>4</v>
      </c>
      <c r="L103" s="23">
        <v>0.497</v>
      </c>
      <c r="M103" s="17">
        <v>4</v>
      </c>
      <c r="O103" s="22">
        <v>0</v>
      </c>
      <c r="P103" s="17">
        <v>0</v>
      </c>
      <c r="R103" s="1"/>
      <c r="S103" s="1"/>
      <c r="T103" s="54"/>
      <c r="U103" s="54"/>
      <c r="V103" s="1"/>
      <c r="W103" s="54"/>
      <c r="X103" s="1"/>
      <c r="Y103" s="1"/>
      <c r="Z103" s="1"/>
      <c r="AA103" s="1"/>
      <c r="AB103" s="1"/>
      <c r="AD103" s="25" t="str">
        <f t="shared" si="33"/>
        <v/>
      </c>
      <c r="AE103" s="25" t="str">
        <f t="shared" si="34"/>
        <v/>
      </c>
      <c r="AF103" s="25">
        <f t="shared" si="26"/>
        <v>0</v>
      </c>
      <c r="AG103" s="25">
        <f t="shared" si="26"/>
        <v>0</v>
      </c>
      <c r="AH103" s="25">
        <f t="shared" si="26"/>
        <v>0</v>
      </c>
      <c r="AI103" s="25">
        <f t="shared" si="26"/>
        <v>0</v>
      </c>
      <c r="AJ103" s="28" t="str">
        <f>IF(AF103=0,"",VLOOKUP($AE103,$D$6:$P202,AJ$1,FALSE))</f>
        <v/>
      </c>
      <c r="AK103" s="28" t="str">
        <f>IF(AG103=0,"",VLOOKUP($AE103,$D$6:$P202,AK$1,FALSE))</f>
        <v/>
      </c>
      <c r="AL103" s="30" t="str">
        <f>IF(AH103=0,"",VLOOKUP($AE103,$D$6:$P202,AL$1,FALSE))</f>
        <v/>
      </c>
      <c r="AM103" s="28" t="str">
        <f>IF(AI103=0,"",VLOOKUP($AE103,$D$6:$P202,AM$1,FALSE))</f>
        <v/>
      </c>
      <c r="AO103" s="49" t="str">
        <f t="shared" si="35"/>
        <v/>
      </c>
      <c r="AQ103" s="50"/>
      <c r="AR103" s="50"/>
      <c r="AS103" s="53"/>
      <c r="AU103" s="28" t="str">
        <f t="shared" si="27"/>
        <v/>
      </c>
      <c r="AV103" s="28" t="str">
        <f t="shared" si="36"/>
        <v/>
      </c>
      <c r="AW103" s="30" t="str">
        <f t="shared" si="28"/>
        <v/>
      </c>
      <c r="AY103" s="28" t="str">
        <f t="shared" si="29"/>
        <v/>
      </c>
      <c r="AZ103" s="28" t="str">
        <f t="shared" si="30"/>
        <v/>
      </c>
      <c r="BA103" s="55" t="str">
        <f t="shared" si="31"/>
        <v/>
      </c>
      <c r="BC103" s="1"/>
      <c r="BD103" s="54"/>
      <c r="BE103" s="54"/>
      <c r="BF103" s="1"/>
      <c r="BG103" s="1"/>
      <c r="BH103" s="25" t="str">
        <f t="shared" si="37"/>
        <v/>
      </c>
      <c r="BI103" s="25" t="str">
        <f t="shared" si="38"/>
        <v/>
      </c>
      <c r="BJ103" s="25" t="str">
        <f t="shared" si="39"/>
        <v/>
      </c>
      <c r="BK103" s="25" t="str">
        <f t="shared" si="40"/>
        <v/>
      </c>
      <c r="BL103" s="3">
        <v>98</v>
      </c>
      <c r="BM103" s="25" t="str">
        <f t="shared" si="41"/>
        <v/>
      </c>
      <c r="BN103" s="25" t="str">
        <f t="shared" si="42"/>
        <v/>
      </c>
      <c r="BO103" s="25" t="str">
        <f t="shared" si="43"/>
        <v/>
      </c>
      <c r="BP103" s="25" t="str">
        <f t="shared" si="44"/>
        <v/>
      </c>
      <c r="BR103" s="25" t="str" cm="1">
        <f t="array" ref="BR103">IF($BP103="","",IF(INDEX(BC$6:BC$105,$BP103,1)="","",INDEX(BC$6:BC$105,$BP103,1)))</f>
        <v/>
      </c>
      <c r="BS103" s="25" t="str" cm="1">
        <f t="array" ref="BS103">IF($BP103="","",IF(INDEX(BD$6:BD$105,$BP103,1)="","",INDEX(BD$6:BD$105,$BP103,1)))</f>
        <v/>
      </c>
      <c r="BT103" s="25" t="str" cm="1">
        <f t="array" ref="BT103">IF($BP103="","",IF(INDEX(BE$6:BE$105,$BP103,1)="","",INDEX(BE$6:BE$105,$BP103,1)))</f>
        <v/>
      </c>
      <c r="BU103" s="25" t="str" cm="1">
        <f t="array" ref="BU103">IF($BP103="","",IF(INDEX(BF$6:BF$105,$BP103,1)="","",INDEX(BF$6:BF$105,$BP103,1)))</f>
        <v/>
      </c>
      <c r="BV103" s="25" t="str" cm="1">
        <f t="array" ref="BV103">IF($BP103="","",IF(INDEX(BG$6:BG$105,$BP103,1)="","",INDEX(BG$6:BG$105,$BP103,1)))</f>
        <v/>
      </c>
      <c r="BW103" s="25" t="str" cm="1">
        <f t="array" ref="BW103">IF($BP103="","",IF(INDEX(BH$6:BH$105,$BP103,1)="","",INDEX(BH$6:BH$105,$BP103,1)))</f>
        <v/>
      </c>
      <c r="BX103" s="25" t="str" cm="1">
        <f t="array" ref="BX103">IF($BP103="","",IF(INDEX(BI$6:BI$105,$BP103,1)="","",INDEX(BI$6:BI$105,$BP103,1)))</f>
        <v/>
      </c>
      <c r="BY103" s="25" t="str" cm="1">
        <f t="array" ref="BY103">IF($BP103="","",IF(INDEX(BJ$6:BJ$105,$BP103,1)="","",INDEX(BJ$6:BJ$105,$BP103,1)))</f>
        <v/>
      </c>
      <c r="BZ103" s="25" t="str" cm="1">
        <f t="array" ref="BZ103">IF($BP103="","",IF(INDEX(BK$6:BK$105,$BP103,1)="","",INDEX(BK$6:BK$105,$BP103,1)))</f>
        <v/>
      </c>
      <c r="CB103" s="25" t="str">
        <f t="shared" si="45"/>
        <v/>
      </c>
      <c r="CC103" s="25" t="str">
        <f t="shared" si="46"/>
        <v/>
      </c>
      <c r="CD103" s="28" t="str">
        <f t="shared" si="32"/>
        <v/>
      </c>
      <c r="CE103" s="25" t="str">
        <f t="shared" si="32"/>
        <v/>
      </c>
      <c r="CF103" s="28" t="str">
        <f t="shared" si="32"/>
        <v/>
      </c>
      <c r="CG103" s="25" t="str">
        <f t="shared" si="32"/>
        <v/>
      </c>
      <c r="CH103" s="30" t="str">
        <f t="shared" si="32"/>
        <v/>
      </c>
      <c r="CI103" s="25" t="str">
        <f t="shared" si="32"/>
        <v/>
      </c>
      <c r="CJ103" s="28" t="str">
        <f t="shared" si="32"/>
        <v/>
      </c>
    </row>
    <row r="104" spans="1:88" x14ac:dyDescent="0.2">
      <c r="A104" s="19">
        <v>9016</v>
      </c>
      <c r="B104" s="19"/>
      <c r="C104" s="17">
        <v>0</v>
      </c>
      <c r="D104" s="20" t="s">
        <v>115</v>
      </c>
      <c r="E104" s="21">
        <v>1</v>
      </c>
      <c r="F104" s="22">
        <v>0</v>
      </c>
      <c r="G104" s="17">
        <v>0</v>
      </c>
      <c r="I104" s="22">
        <v>0</v>
      </c>
      <c r="J104" s="17">
        <v>0</v>
      </c>
      <c r="L104" s="23">
        <v>0</v>
      </c>
      <c r="M104" s="17">
        <v>0</v>
      </c>
      <c r="O104" s="22">
        <v>0</v>
      </c>
      <c r="P104" s="17">
        <v>0</v>
      </c>
      <c r="R104" s="1"/>
      <c r="S104" s="1"/>
      <c r="T104" s="54"/>
      <c r="U104" s="54"/>
      <c r="V104" s="1"/>
      <c r="W104" s="54"/>
      <c r="X104" s="1"/>
      <c r="Y104" s="1"/>
      <c r="Z104" s="1"/>
      <c r="AA104" s="1"/>
      <c r="AB104" s="1"/>
      <c r="AD104" s="25" t="str">
        <f t="shared" si="33"/>
        <v/>
      </c>
      <c r="AE104" s="25" t="str">
        <f t="shared" si="34"/>
        <v/>
      </c>
      <c r="AF104" s="25">
        <f t="shared" si="26"/>
        <v>0</v>
      </c>
      <c r="AG104" s="25">
        <f t="shared" si="26"/>
        <v>0</v>
      </c>
      <c r="AH104" s="25">
        <f t="shared" si="26"/>
        <v>0</v>
      </c>
      <c r="AI104" s="25">
        <f t="shared" si="26"/>
        <v>0</v>
      </c>
      <c r="AJ104" s="28" t="str">
        <f>IF(AF104=0,"",VLOOKUP($AE104,$D$6:$P203,AJ$1,FALSE))</f>
        <v/>
      </c>
      <c r="AK104" s="28" t="str">
        <f>IF(AG104=0,"",VLOOKUP($AE104,$D$6:$P203,AK$1,FALSE))</f>
        <v/>
      </c>
      <c r="AL104" s="30" t="str">
        <f>IF(AH104=0,"",VLOOKUP($AE104,$D$6:$P203,AL$1,FALSE))</f>
        <v/>
      </c>
      <c r="AM104" s="28" t="str">
        <f>IF(AI104=0,"",VLOOKUP($AE104,$D$6:$P203,AM$1,FALSE))</f>
        <v/>
      </c>
      <c r="AO104" s="49" t="str">
        <f t="shared" si="35"/>
        <v/>
      </c>
      <c r="AQ104" s="50"/>
      <c r="AR104" s="50"/>
      <c r="AS104" s="53"/>
      <c r="AU104" s="28" t="str">
        <f t="shared" si="27"/>
        <v/>
      </c>
      <c r="AV104" s="28" t="str">
        <f t="shared" si="36"/>
        <v/>
      </c>
      <c r="AW104" s="30" t="str">
        <f t="shared" si="28"/>
        <v/>
      </c>
      <c r="AY104" s="28" t="str">
        <f t="shared" si="29"/>
        <v/>
      </c>
      <c r="AZ104" s="28" t="str">
        <f t="shared" si="30"/>
        <v/>
      </c>
      <c r="BA104" s="55" t="str">
        <f t="shared" si="31"/>
        <v/>
      </c>
      <c r="BC104" s="1"/>
      <c r="BD104" s="54"/>
      <c r="BE104" s="54"/>
      <c r="BF104" s="1"/>
      <c r="BG104" s="1"/>
      <c r="BH104" s="25" t="str">
        <f t="shared" si="37"/>
        <v/>
      </c>
      <c r="BI104" s="25" t="str">
        <f t="shared" si="38"/>
        <v/>
      </c>
      <c r="BJ104" s="25" t="str">
        <f t="shared" si="39"/>
        <v/>
      </c>
      <c r="BK104" s="25" t="str">
        <f t="shared" si="40"/>
        <v/>
      </c>
      <c r="BL104" s="3">
        <v>99</v>
      </c>
      <c r="BM104" s="25" t="str">
        <f t="shared" si="41"/>
        <v/>
      </c>
      <c r="BN104" s="25" t="str">
        <f t="shared" si="42"/>
        <v/>
      </c>
      <c r="BO104" s="25" t="str">
        <f t="shared" si="43"/>
        <v/>
      </c>
      <c r="BP104" s="25" t="str">
        <f t="shared" si="44"/>
        <v/>
      </c>
      <c r="BR104" s="25" t="str" cm="1">
        <f t="array" ref="BR104">IF($BP104="","",IF(INDEX(BC$6:BC$105,$BP104,1)="","",INDEX(BC$6:BC$105,$BP104,1)))</f>
        <v/>
      </c>
      <c r="BS104" s="25" t="str" cm="1">
        <f t="array" ref="BS104">IF($BP104="","",IF(INDEX(BD$6:BD$105,$BP104,1)="","",INDEX(BD$6:BD$105,$BP104,1)))</f>
        <v/>
      </c>
      <c r="BT104" s="25" t="str" cm="1">
        <f t="array" ref="BT104">IF($BP104="","",IF(INDEX(BE$6:BE$105,$BP104,1)="","",INDEX(BE$6:BE$105,$BP104,1)))</f>
        <v/>
      </c>
      <c r="BU104" s="25" t="str" cm="1">
        <f t="array" ref="BU104">IF($BP104="","",IF(INDEX(BF$6:BF$105,$BP104,1)="","",INDEX(BF$6:BF$105,$BP104,1)))</f>
        <v/>
      </c>
      <c r="BV104" s="25" t="str" cm="1">
        <f t="array" ref="BV104">IF($BP104="","",IF(INDEX(BG$6:BG$105,$BP104,1)="","",INDEX(BG$6:BG$105,$BP104,1)))</f>
        <v/>
      </c>
      <c r="BW104" s="25" t="str" cm="1">
        <f t="array" ref="BW104">IF($BP104="","",IF(INDEX(BH$6:BH$105,$BP104,1)="","",INDEX(BH$6:BH$105,$BP104,1)))</f>
        <v/>
      </c>
      <c r="BX104" s="25" t="str" cm="1">
        <f t="array" ref="BX104">IF($BP104="","",IF(INDEX(BI$6:BI$105,$BP104,1)="","",INDEX(BI$6:BI$105,$BP104,1)))</f>
        <v/>
      </c>
      <c r="BY104" s="25" t="str" cm="1">
        <f t="array" ref="BY104">IF($BP104="","",IF(INDEX(BJ$6:BJ$105,$BP104,1)="","",INDEX(BJ$6:BJ$105,$BP104,1)))</f>
        <v/>
      </c>
      <c r="BZ104" s="25" t="str" cm="1">
        <f t="array" ref="BZ104">IF($BP104="","",IF(INDEX(BK$6:BK$105,$BP104,1)="","",INDEX(BK$6:BK$105,$BP104,1)))</f>
        <v/>
      </c>
      <c r="CB104" s="25" t="str">
        <f t="shared" si="45"/>
        <v/>
      </c>
      <c r="CC104" s="25" t="str">
        <f t="shared" si="46"/>
        <v/>
      </c>
      <c r="CD104" s="28" t="str">
        <f t="shared" si="32"/>
        <v/>
      </c>
      <c r="CE104" s="25" t="str">
        <f t="shared" si="32"/>
        <v/>
      </c>
      <c r="CF104" s="28" t="str">
        <f t="shared" si="32"/>
        <v/>
      </c>
      <c r="CG104" s="25" t="str">
        <f t="shared" si="32"/>
        <v/>
      </c>
      <c r="CH104" s="30" t="str">
        <f t="shared" si="32"/>
        <v/>
      </c>
      <c r="CI104" s="25" t="str">
        <f t="shared" si="32"/>
        <v/>
      </c>
      <c r="CJ104" s="28" t="str">
        <f t="shared" si="32"/>
        <v/>
      </c>
    </row>
    <row r="105" spans="1:88" x14ac:dyDescent="0.2">
      <c r="A105" s="19">
        <v>9017</v>
      </c>
      <c r="B105" s="19"/>
      <c r="C105" s="17">
        <v>2</v>
      </c>
      <c r="D105" s="20" t="s">
        <v>116</v>
      </c>
      <c r="E105" s="21">
        <v>1</v>
      </c>
      <c r="F105" s="22">
        <v>2.33</v>
      </c>
      <c r="G105" s="17">
        <v>1</v>
      </c>
      <c r="I105" s="22">
        <v>1</v>
      </c>
      <c r="J105" s="17">
        <v>1</v>
      </c>
      <c r="L105" s="23">
        <v>0</v>
      </c>
      <c r="M105" s="17">
        <v>0</v>
      </c>
      <c r="O105" s="22">
        <v>0</v>
      </c>
      <c r="P105" s="17">
        <v>0</v>
      </c>
      <c r="R105" s="1"/>
      <c r="S105" s="1"/>
      <c r="T105" s="54"/>
      <c r="U105" s="54"/>
      <c r="V105" s="1"/>
      <c r="W105" s="54"/>
      <c r="X105" s="1"/>
      <c r="Y105" s="1"/>
      <c r="Z105" s="1"/>
      <c r="AA105" s="1"/>
      <c r="AB105" s="1"/>
      <c r="AD105" s="25" t="str">
        <f t="shared" si="33"/>
        <v/>
      </c>
      <c r="AE105" s="25" t="str">
        <f t="shared" si="34"/>
        <v/>
      </c>
      <c r="AF105" s="25">
        <f t="shared" si="26"/>
        <v>0</v>
      </c>
      <c r="AG105" s="25">
        <f t="shared" si="26"/>
        <v>0</v>
      </c>
      <c r="AH105" s="25">
        <f t="shared" si="26"/>
        <v>0</v>
      </c>
      <c r="AI105" s="25">
        <f t="shared" si="26"/>
        <v>0</v>
      </c>
      <c r="AJ105" s="28" t="str">
        <f>IF(AF105=0,"",VLOOKUP($AE105,$D$6:$P204,AJ$1,FALSE))</f>
        <v/>
      </c>
      <c r="AK105" s="28" t="str">
        <f>IF(AG105=0,"",VLOOKUP($AE105,$D$6:$P204,AK$1,FALSE))</f>
        <v/>
      </c>
      <c r="AL105" s="30" t="str">
        <f>IF(AH105=0,"",VLOOKUP($AE105,$D$6:$P204,AL$1,FALSE))</f>
        <v/>
      </c>
      <c r="AM105" s="28" t="str">
        <f>IF(AI105=0,"",VLOOKUP($AE105,$D$6:$P204,AM$1,FALSE))</f>
        <v/>
      </c>
      <c r="AO105" s="49" t="str">
        <f t="shared" si="35"/>
        <v/>
      </c>
      <c r="AQ105" s="50"/>
      <c r="AR105" s="50"/>
      <c r="AS105" s="53"/>
      <c r="AU105" s="28" t="str">
        <f t="shared" si="27"/>
        <v/>
      </c>
      <c r="AV105" s="28" t="str">
        <f t="shared" si="36"/>
        <v/>
      </c>
      <c r="AW105" s="30" t="str">
        <f t="shared" si="28"/>
        <v/>
      </c>
      <c r="AY105" s="28" t="str">
        <f t="shared" si="29"/>
        <v/>
      </c>
      <c r="AZ105" s="28" t="str">
        <f t="shared" si="30"/>
        <v/>
      </c>
      <c r="BA105" s="55" t="str">
        <f t="shared" si="31"/>
        <v/>
      </c>
      <c r="BC105" s="1"/>
      <c r="BD105" s="54"/>
      <c r="BE105" s="54"/>
      <c r="BF105" s="1"/>
      <c r="BG105" s="1"/>
      <c r="BH105" s="25" t="str">
        <f t="shared" si="37"/>
        <v/>
      </c>
      <c r="BI105" s="25" t="str">
        <f t="shared" si="38"/>
        <v/>
      </c>
      <c r="BJ105" s="25" t="str">
        <f t="shared" si="39"/>
        <v/>
      </c>
      <c r="BK105" s="25" t="str">
        <f t="shared" si="40"/>
        <v/>
      </c>
      <c r="BL105" s="3">
        <v>100</v>
      </c>
      <c r="BM105" s="25" t="str">
        <f t="shared" si="41"/>
        <v/>
      </c>
      <c r="BN105" s="25" t="str">
        <f t="shared" si="42"/>
        <v/>
      </c>
      <c r="BO105" s="25" t="str">
        <f t="shared" si="43"/>
        <v/>
      </c>
      <c r="BP105" s="25" t="str">
        <f t="shared" si="44"/>
        <v/>
      </c>
      <c r="BR105" s="25" t="str" cm="1">
        <f t="array" ref="BR105">IF($BP105="","",IF(INDEX(BC$6:BC$105,$BP105,1)="","",INDEX(BC$6:BC$105,$BP105,1)))</f>
        <v/>
      </c>
      <c r="BS105" s="25" t="str" cm="1">
        <f t="array" ref="BS105">IF($BP105="","",IF(INDEX(BD$6:BD$105,$BP105,1)="","",INDEX(BD$6:BD$105,$BP105,1)))</f>
        <v/>
      </c>
      <c r="BT105" s="25" t="str" cm="1">
        <f t="array" ref="BT105">IF($BP105="","",IF(INDEX(BE$6:BE$105,$BP105,1)="","",INDEX(BE$6:BE$105,$BP105,1)))</f>
        <v/>
      </c>
      <c r="BU105" s="25" t="str" cm="1">
        <f t="array" ref="BU105">IF($BP105="","",IF(INDEX(BF$6:BF$105,$BP105,1)="","",INDEX(BF$6:BF$105,$BP105,1)))</f>
        <v/>
      </c>
      <c r="BV105" s="25" t="str" cm="1">
        <f t="array" ref="BV105">IF($BP105="","",IF(INDEX(BG$6:BG$105,$BP105,1)="","",INDEX(BG$6:BG$105,$BP105,1)))</f>
        <v/>
      </c>
      <c r="BW105" s="25" t="str" cm="1">
        <f t="array" ref="BW105">IF($BP105="","",IF(INDEX(BH$6:BH$105,$BP105,1)="","",INDEX(BH$6:BH$105,$BP105,1)))</f>
        <v/>
      </c>
      <c r="BX105" s="25" t="str" cm="1">
        <f t="array" ref="BX105">IF($BP105="","",IF(INDEX(BI$6:BI$105,$BP105,1)="","",INDEX(BI$6:BI$105,$BP105,1)))</f>
        <v/>
      </c>
      <c r="BY105" s="25" t="str" cm="1">
        <f t="array" ref="BY105">IF($BP105="","",IF(INDEX(BJ$6:BJ$105,$BP105,1)="","",INDEX(BJ$6:BJ$105,$BP105,1)))</f>
        <v/>
      </c>
      <c r="BZ105" s="25" t="str" cm="1">
        <f t="array" ref="BZ105">IF($BP105="","",IF(INDEX(BK$6:BK$105,$BP105,1)="","",INDEX(BK$6:BK$105,$BP105,1)))</f>
        <v/>
      </c>
      <c r="CB105" s="25" t="str">
        <f t="shared" si="45"/>
        <v/>
      </c>
      <c r="CC105" s="25" t="str">
        <f t="shared" si="46"/>
        <v/>
      </c>
      <c r="CD105" s="28" t="str">
        <f t="shared" si="32"/>
        <v/>
      </c>
      <c r="CE105" s="25" t="str">
        <f t="shared" si="32"/>
        <v/>
      </c>
      <c r="CF105" s="28" t="str">
        <f t="shared" si="32"/>
        <v/>
      </c>
      <c r="CG105" s="25" t="str">
        <f t="shared" si="32"/>
        <v/>
      </c>
      <c r="CH105" s="30" t="str">
        <f t="shared" si="32"/>
        <v/>
      </c>
      <c r="CI105" s="25" t="str">
        <f t="shared" si="32"/>
        <v/>
      </c>
      <c r="CJ105" s="28" t="str">
        <f t="shared" si="32"/>
        <v/>
      </c>
    </row>
  </sheetData>
  <mergeCells count="1">
    <mergeCell ref="S2:X2"/>
  </mergeCells>
  <phoneticPr fontId="6" type="noConversion"/>
  <conditionalFormatting sqref="A6:A105">
    <cfRule type="expression" dxfId="2" priority="4">
      <formula>(AND(A6&lt;&gt;"",COUNTIF(A$6:A$105,A6)&gt;1))</formula>
    </cfRule>
  </conditionalFormatting>
  <conditionalFormatting sqref="C6:C105">
    <cfRule type="expression" dxfId="1" priority="2">
      <formula>(C6=0)</formula>
    </cfRule>
  </conditionalFormatting>
  <conditionalFormatting sqref="G6:G105 J6:J105 M6:M105 P6:P105">
    <cfRule type="expression" dxfId="0" priority="6">
      <formula>AND(G6=0,$F6&lt;&gt;"")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3E18F-99A2-43E7-96FB-CDC22DFF73D7}">
  <dimension ref="A1:W104"/>
  <sheetViews>
    <sheetView tabSelected="1" workbookViewId="0">
      <selection activeCell="Y2" sqref="Y2"/>
    </sheetView>
  </sheetViews>
  <sheetFormatPr defaultRowHeight="12.75" x14ac:dyDescent="0.2"/>
  <cols>
    <col min="1" max="1" width="2.7109375" style="3" customWidth="1"/>
    <col min="2" max="2" width="16.7109375" style="3" customWidth="1"/>
    <col min="3" max="4" width="4.7109375" style="2" customWidth="1"/>
    <col min="5" max="5" width="20.7109375" style="3" customWidth="1"/>
    <col min="6" max="6" width="3.7109375" style="3" customWidth="1"/>
    <col min="7" max="10" width="6.7109375" style="3" customWidth="1"/>
    <col min="11" max="11" width="2.7109375" style="3" customWidth="1"/>
    <col min="12" max="12" width="9.140625" style="3"/>
    <col min="13" max="13" width="2.7109375" style="3" customWidth="1"/>
    <col min="14" max="14" width="20.7109375" style="3" customWidth="1"/>
    <col min="15" max="15" width="6.7109375" style="3" customWidth="1"/>
    <col min="16" max="16" width="6.7109375" style="27" customWidth="1"/>
    <col min="17" max="17" width="6.7109375" style="3" customWidth="1"/>
    <col min="18" max="18" width="6.7109375" style="27" customWidth="1"/>
    <col min="19" max="19" width="6.7109375" style="3" customWidth="1"/>
    <col min="20" max="20" width="6.7109375" style="29" customWidth="1"/>
    <col min="21" max="21" width="6.7109375" style="3" customWidth="1"/>
    <col min="22" max="22" width="6.7109375" style="27" customWidth="1"/>
    <col min="23" max="23" width="2.7109375" style="3" customWidth="1"/>
    <col min="24" max="16384" width="9.140625" style="3"/>
  </cols>
  <sheetData>
    <row r="1" spans="1:23" x14ac:dyDescent="0.2">
      <c r="A1" s="1"/>
      <c r="B1" s="1"/>
      <c r="C1" s="54"/>
      <c r="D1" s="54"/>
      <c r="E1" s="1"/>
      <c r="F1" s="1"/>
      <c r="G1" s="1"/>
      <c r="H1" s="1"/>
      <c r="I1" s="1"/>
      <c r="J1" s="1"/>
      <c r="K1" s="1"/>
      <c r="M1" s="1"/>
      <c r="N1" s="1"/>
      <c r="O1" s="1"/>
      <c r="P1" s="50"/>
      <c r="Q1" s="1"/>
      <c r="R1" s="50"/>
      <c r="S1" s="1"/>
      <c r="T1" s="63"/>
      <c r="U1" s="1"/>
      <c r="V1" s="50"/>
      <c r="W1" s="1"/>
    </row>
    <row r="2" spans="1:23" x14ac:dyDescent="0.2">
      <c r="A2" s="1"/>
      <c r="B2" s="37" t="s">
        <v>277</v>
      </c>
      <c r="C2" s="38"/>
      <c r="D2" s="38"/>
      <c r="E2" s="38"/>
      <c r="F2" s="38"/>
      <c r="G2" s="39"/>
      <c r="H2" s="1"/>
      <c r="I2" s="1"/>
      <c r="J2" s="1"/>
      <c r="K2" s="1"/>
      <c r="M2" s="1"/>
      <c r="N2" s="67" t="s">
        <v>279</v>
      </c>
      <c r="O2" s="1"/>
      <c r="P2" s="50"/>
      <c r="Q2" s="1"/>
      <c r="R2" s="50"/>
      <c r="S2" s="1"/>
      <c r="T2" s="63"/>
      <c r="U2" s="1"/>
      <c r="V2" s="64" t="s">
        <v>280</v>
      </c>
      <c r="W2" s="1"/>
    </row>
    <row r="3" spans="1:23" x14ac:dyDescent="0.2">
      <c r="A3" s="1"/>
      <c r="B3" s="1"/>
      <c r="C3" s="54"/>
      <c r="D3" s="54"/>
      <c r="E3" s="1"/>
      <c r="F3" s="1"/>
      <c r="G3" s="1"/>
      <c r="H3" s="1"/>
      <c r="I3" s="1"/>
      <c r="J3" s="1"/>
      <c r="K3" s="1"/>
      <c r="M3" s="1"/>
      <c r="N3" s="1"/>
      <c r="O3" s="1"/>
      <c r="P3" s="64" t="s">
        <v>89</v>
      </c>
      <c r="Q3" s="65"/>
      <c r="R3" s="64" t="s">
        <v>90</v>
      </c>
      <c r="S3" s="65"/>
      <c r="T3" s="66" t="s">
        <v>91</v>
      </c>
      <c r="U3" s="65"/>
      <c r="V3" s="64" t="s">
        <v>93</v>
      </c>
      <c r="W3" s="1"/>
    </row>
    <row r="4" spans="1:23" x14ac:dyDescent="0.2">
      <c r="A4" s="1"/>
      <c r="B4" s="31" t="s">
        <v>68</v>
      </c>
      <c r="C4" s="56" t="s">
        <v>56</v>
      </c>
      <c r="D4" s="56" t="s">
        <v>57</v>
      </c>
      <c r="E4" s="31" t="s">
        <v>270</v>
      </c>
      <c r="F4" s="31"/>
      <c r="G4" s="32" t="s">
        <v>89</v>
      </c>
      <c r="H4" s="32" t="s">
        <v>90</v>
      </c>
      <c r="I4" s="32" t="s">
        <v>91</v>
      </c>
      <c r="J4" s="32" t="s">
        <v>93</v>
      </c>
      <c r="K4" s="1"/>
      <c r="M4" s="1"/>
      <c r="N4" s="31"/>
      <c r="O4" s="32" t="s">
        <v>101</v>
      </c>
      <c r="P4" s="68" t="s">
        <v>141</v>
      </c>
      <c r="Q4" s="32" t="s">
        <v>101</v>
      </c>
      <c r="R4" s="68" t="s">
        <v>141</v>
      </c>
      <c r="S4" s="32" t="s">
        <v>101</v>
      </c>
      <c r="T4" s="69" t="s">
        <v>141</v>
      </c>
      <c r="U4" s="32" t="s">
        <v>101</v>
      </c>
      <c r="V4" s="68" t="s">
        <v>141</v>
      </c>
      <c r="W4" s="1"/>
    </row>
    <row r="5" spans="1:23" x14ac:dyDescent="0.2">
      <c r="A5" s="1"/>
      <c r="B5" s="1" t="str">
        <f>'TT-spelers 2025-2026'!BR6</f>
        <v>'t Pumpke 1</v>
      </c>
      <c r="C5" s="54">
        <f>'TT-spelers 2025-2026'!BS6</f>
        <v>11</v>
      </c>
      <c r="D5" s="54">
        <f>'TT-spelers 2025-2026'!BT6</f>
        <v>111</v>
      </c>
      <c r="E5" s="1" t="str">
        <f>'TT-spelers 2025-2026'!BU6</f>
        <v>Ben v. Aken</v>
      </c>
      <c r="F5" s="1" t="str">
        <f>'TT-spelers 2025-2026'!BV6</f>
        <v>L</v>
      </c>
      <c r="G5" s="1">
        <f>'TT-spelers 2025-2026'!BW6</f>
        <v>76</v>
      </c>
      <c r="H5" s="1">
        <f>'TT-spelers 2025-2026'!BX6</f>
        <v>30</v>
      </c>
      <c r="I5" s="1">
        <f>'TT-spelers 2025-2026'!BY6</f>
        <v>19</v>
      </c>
      <c r="J5" s="1">
        <f>'TT-spelers 2025-2026'!BZ6</f>
        <v>43</v>
      </c>
      <c r="K5" s="1"/>
      <c r="M5" s="1"/>
      <c r="N5" s="1" t="str">
        <f>'TT-spelers 2025-2026'!CB6</f>
        <v>Ben v. Aken</v>
      </c>
      <c r="O5" s="1">
        <f>'TT-spelers 2025-2026'!CC6</f>
        <v>3</v>
      </c>
      <c r="P5" s="50">
        <f>'TT-spelers 2025-2026'!CD6</f>
        <v>2.52</v>
      </c>
      <c r="Q5" s="1">
        <f>'TT-spelers 2025-2026'!CE6</f>
        <v>3</v>
      </c>
      <c r="R5" s="50">
        <f>'TT-spelers 2025-2026'!CF6</f>
        <v>1</v>
      </c>
      <c r="S5" s="1">
        <f>'TT-spelers 2025-2026'!CG6</f>
        <v>2</v>
      </c>
      <c r="T5" s="63">
        <f>'TT-spelers 2025-2026'!CH6</f>
        <v>0.38700000000000001</v>
      </c>
      <c r="U5" s="1">
        <f>'TT-spelers 2025-2026'!CI6</f>
        <v>1</v>
      </c>
      <c r="V5" s="50">
        <f>'TT-spelers 2025-2026'!CJ6</f>
        <v>0.85</v>
      </c>
      <c r="W5" s="1"/>
    </row>
    <row r="6" spans="1:23" x14ac:dyDescent="0.2">
      <c r="A6" s="1"/>
      <c r="B6" s="1" t="str">
        <f>'TT-spelers 2025-2026'!BR7</f>
        <v/>
      </c>
      <c r="C6" s="54" t="str">
        <f>'TT-spelers 2025-2026'!BS7</f>
        <v/>
      </c>
      <c r="D6" s="54">
        <f>'TT-spelers 2025-2026'!BT7</f>
        <v>112</v>
      </c>
      <c r="E6" s="1" t="str">
        <f>'TT-spelers 2025-2026'!BU7</f>
        <v>Toon Frencken</v>
      </c>
      <c r="F6" s="1" t="str">
        <f>'TT-spelers 2025-2026'!BV7</f>
        <v/>
      </c>
      <c r="G6" s="1">
        <f>'TT-spelers 2025-2026'!BW7</f>
        <v>92</v>
      </c>
      <c r="H6" s="1">
        <f>'TT-spelers 2025-2026'!BX7</f>
        <v>36</v>
      </c>
      <c r="I6" s="1">
        <f>'TT-spelers 2025-2026'!BY7</f>
        <v>17</v>
      </c>
      <c r="J6" s="1">
        <f>'TT-spelers 2025-2026'!BZ7</f>
        <v>52</v>
      </c>
      <c r="K6" s="1"/>
      <c r="M6" s="1"/>
      <c r="N6" s="1" t="str">
        <f>'TT-spelers 2025-2026'!CB7</f>
        <v>Toon Frencken</v>
      </c>
      <c r="O6" s="1">
        <f>'TT-spelers 2025-2026'!CC7</f>
        <v>2</v>
      </c>
      <c r="P6" s="50">
        <f>'TT-spelers 2025-2026'!CD7</f>
        <v>3.05</v>
      </c>
      <c r="Q6" s="1">
        <f>'TT-spelers 2025-2026'!CE7</f>
        <v>2</v>
      </c>
      <c r="R6" s="50">
        <f>'TT-spelers 2025-2026'!CF7</f>
        <v>1.19</v>
      </c>
      <c r="S6" s="1">
        <f>'TT-spelers 2025-2026'!CG7</f>
        <v>3</v>
      </c>
      <c r="T6" s="63">
        <f>'TT-spelers 2025-2026'!CH7</f>
        <v>0.34499999999999997</v>
      </c>
      <c r="U6" s="1">
        <f>'TT-spelers 2025-2026'!CI7</f>
        <v>2</v>
      </c>
      <c r="V6" s="50">
        <f>'TT-spelers 2025-2026'!CJ7</f>
        <v>1.19</v>
      </c>
      <c r="W6" s="1"/>
    </row>
    <row r="7" spans="1:23" x14ac:dyDescent="0.2">
      <c r="A7" s="1"/>
      <c r="B7" s="1" t="str">
        <f>'TT-spelers 2025-2026'!BR8</f>
        <v/>
      </c>
      <c r="C7" s="54" t="str">
        <f>'TT-spelers 2025-2026'!BS8</f>
        <v/>
      </c>
      <c r="D7" s="54">
        <f>'TT-spelers 2025-2026'!BT8</f>
        <v>113</v>
      </c>
      <c r="E7" s="1" t="str">
        <f>'TT-spelers 2025-2026'!BU8</f>
        <v>Daniël Jacobs</v>
      </c>
      <c r="F7" s="1" t="str">
        <f>'TT-spelers 2025-2026'!BV8</f>
        <v/>
      </c>
      <c r="G7" s="1">
        <f>'TT-spelers 2025-2026'!BW8</f>
        <v>56</v>
      </c>
      <c r="H7" s="1">
        <f>'TT-spelers 2025-2026'!BX8</f>
        <v>35</v>
      </c>
      <c r="I7" s="1">
        <f>'TT-spelers 2025-2026'!BY8</f>
        <v>13</v>
      </c>
      <c r="J7" s="1">
        <f>'TT-spelers 2025-2026'!BZ8</f>
        <v>32</v>
      </c>
      <c r="K7" s="1"/>
      <c r="M7" s="1"/>
      <c r="N7" s="1" t="str">
        <f>'TT-spelers 2025-2026'!CB8</f>
        <v>Daniël Jacobs</v>
      </c>
      <c r="O7" s="1">
        <f>'TT-spelers 2025-2026'!CC8</f>
        <v>2</v>
      </c>
      <c r="P7" s="50">
        <f>'TT-spelers 2025-2026'!CD8</f>
        <v>1.86</v>
      </c>
      <c r="Q7" s="1">
        <f>'TT-spelers 2025-2026'!CE8</f>
        <v>2</v>
      </c>
      <c r="R7" s="50">
        <f>'TT-spelers 2025-2026'!CF8</f>
        <v>1.1499999999999999</v>
      </c>
      <c r="S7" s="1">
        <f>'TT-spelers 2025-2026'!CG8</f>
        <v>2</v>
      </c>
      <c r="T7" s="63">
        <f>'TT-spelers 2025-2026'!CH8</f>
        <v>0.26100000000000001</v>
      </c>
      <c r="U7" s="1">
        <f>'TT-spelers 2025-2026'!CI8</f>
        <v>1</v>
      </c>
      <c r="V7" s="50">
        <f>'TT-spelers 2025-2026'!CJ8</f>
        <v>1.67</v>
      </c>
      <c r="W7" s="1"/>
    </row>
    <row r="8" spans="1:23" x14ac:dyDescent="0.2">
      <c r="A8" s="1"/>
      <c r="B8" s="1" t="str">
        <f>'TT-spelers 2025-2026'!BR9</f>
        <v/>
      </c>
      <c r="C8" s="54" t="str">
        <f>'TT-spelers 2025-2026'!BS9</f>
        <v/>
      </c>
      <c r="D8" s="54">
        <f>'TT-spelers 2025-2026'!BT9</f>
        <v>114</v>
      </c>
      <c r="E8" s="1" t="str">
        <f>'TT-spelers 2025-2026'!BU9</f>
        <v>Maikel Steegh</v>
      </c>
      <c r="F8" s="1" t="str">
        <f>'TT-spelers 2025-2026'!BV9</f>
        <v/>
      </c>
      <c r="G8" s="1">
        <f>'TT-spelers 2025-2026'!BW9</f>
        <v>35</v>
      </c>
      <c r="H8" s="1">
        <f>'TT-spelers 2025-2026'!BX9</f>
        <v>28</v>
      </c>
      <c r="I8" s="1">
        <f>'TT-spelers 2025-2026'!BY9</f>
        <v>10</v>
      </c>
      <c r="J8" s="1">
        <f>'TT-spelers 2025-2026'!BZ9</f>
        <v>20</v>
      </c>
      <c r="K8" s="1"/>
      <c r="M8" s="1"/>
      <c r="N8" s="1" t="str">
        <f>'TT-spelers 2025-2026'!CB9</f>
        <v>Maikel Steegh</v>
      </c>
      <c r="O8" s="1">
        <f>'TT-spelers 2025-2026'!CC9</f>
        <v>1</v>
      </c>
      <c r="P8" s="50">
        <f>'TT-spelers 2025-2026'!CD9</f>
        <v>1.17</v>
      </c>
      <c r="Q8" s="1">
        <f>'TT-spelers 2025-2026'!CE9</f>
        <v>1</v>
      </c>
      <c r="R8" s="50">
        <f>'TT-spelers 2025-2026'!CF9</f>
        <v>0.92</v>
      </c>
      <c r="S8" s="1">
        <f>'TT-spelers 2025-2026'!CG9</f>
        <v>1</v>
      </c>
      <c r="T8" s="63">
        <f>'TT-spelers 2025-2026'!CH9</f>
        <v>0.19</v>
      </c>
      <c r="U8" s="1">
        <f>'TT-spelers 2025-2026'!CI9</f>
        <v>4</v>
      </c>
      <c r="V8" s="50">
        <f>'TT-spelers 2025-2026'!CJ9</f>
        <v>0.71</v>
      </c>
      <c r="W8" s="1"/>
    </row>
    <row r="9" spans="1:23" x14ac:dyDescent="0.2">
      <c r="A9" s="1"/>
      <c r="B9" s="1" t="str">
        <f>'TT-spelers 2025-2026'!BR10</f>
        <v>De Sport 1</v>
      </c>
      <c r="C9" s="54">
        <f>'TT-spelers 2025-2026'!BS10</f>
        <v>21</v>
      </c>
      <c r="D9" s="54">
        <f>'TT-spelers 2025-2026'!BT10</f>
        <v>211</v>
      </c>
      <c r="E9" s="1" t="str">
        <f>'TT-spelers 2025-2026'!BU10</f>
        <v>Tony Erkens</v>
      </c>
      <c r="F9" s="1" t="str">
        <f>'TT-spelers 2025-2026'!BV10</f>
        <v/>
      </c>
      <c r="G9" s="1">
        <f>'TT-spelers 2025-2026'!BW10</f>
        <v>35</v>
      </c>
      <c r="H9" s="1">
        <f>'TT-spelers 2025-2026'!BX10</f>
        <v>25</v>
      </c>
      <c r="I9" s="1">
        <f>'TT-spelers 2025-2026'!BY10</f>
        <v>21</v>
      </c>
      <c r="J9" s="1">
        <f>'TT-spelers 2025-2026'!BZ10</f>
        <v>20</v>
      </c>
      <c r="K9" s="1"/>
      <c r="M9" s="1"/>
      <c r="N9" s="1" t="str">
        <f>'TT-spelers 2025-2026'!CB10</f>
        <v>Tony Erkens</v>
      </c>
      <c r="O9" s="1">
        <f>'TT-spelers 2025-2026'!CC10</f>
        <v>10</v>
      </c>
      <c r="P9" s="50">
        <f>'TT-spelers 2025-2026'!CD10</f>
        <v>1.18</v>
      </c>
      <c r="Q9" s="1">
        <f>'TT-spelers 2025-2026'!CE10</f>
        <v>15</v>
      </c>
      <c r="R9" s="50">
        <f>'TT-spelers 2025-2026'!CF10</f>
        <v>0.84</v>
      </c>
      <c r="S9" s="1">
        <f>'TT-spelers 2025-2026'!CG10</f>
        <v>14</v>
      </c>
      <c r="T9" s="63">
        <f>'TT-spelers 2025-2026'!CH10</f>
        <v>0.41599999999999998</v>
      </c>
      <c r="U9" s="1">
        <f>'TT-spelers 2025-2026'!CI10</f>
        <v>1</v>
      </c>
      <c r="V9" s="50">
        <f>'TT-spelers 2025-2026'!CJ10</f>
        <v>0.77</v>
      </c>
      <c r="W9" s="1"/>
    </row>
    <row r="10" spans="1:23" x14ac:dyDescent="0.2">
      <c r="A10" s="1"/>
      <c r="B10" s="1" t="str">
        <f>'TT-spelers 2025-2026'!BR11</f>
        <v/>
      </c>
      <c r="C10" s="54" t="str">
        <f>'TT-spelers 2025-2026'!BS11</f>
        <v/>
      </c>
      <c r="D10" s="54">
        <f>'TT-spelers 2025-2026'!BT11</f>
        <v>212</v>
      </c>
      <c r="E10" s="1" t="str">
        <f>'TT-spelers 2025-2026'!BU11</f>
        <v>John Hankel</v>
      </c>
      <c r="F10" s="1" t="str">
        <f>'TT-spelers 2025-2026'!BV11</f>
        <v/>
      </c>
      <c r="G10" s="1">
        <f>'TT-spelers 2025-2026'!BW11</f>
        <v>69</v>
      </c>
      <c r="H10" s="1">
        <f>'TT-spelers 2025-2026'!BX11</f>
        <v>39</v>
      </c>
      <c r="I10" s="1">
        <f>'TT-spelers 2025-2026'!BY11</f>
        <v>28</v>
      </c>
      <c r="J10" s="1">
        <f>'TT-spelers 2025-2026'!BZ11</f>
        <v>39</v>
      </c>
      <c r="K10" s="1"/>
      <c r="M10" s="1"/>
      <c r="N10" s="1" t="str">
        <f>'TT-spelers 2025-2026'!CB11</f>
        <v>John Hankel</v>
      </c>
      <c r="O10" s="1">
        <f>'TT-spelers 2025-2026'!CC11</f>
        <v>15</v>
      </c>
      <c r="P10" s="50">
        <f>'TT-spelers 2025-2026'!CD11</f>
        <v>2.29</v>
      </c>
      <c r="Q10" s="1">
        <f>'TT-spelers 2025-2026'!CE11</f>
        <v>9</v>
      </c>
      <c r="R10" s="50">
        <f>'TT-spelers 2025-2026'!CF11</f>
        <v>1.3</v>
      </c>
      <c r="S10" s="1">
        <f>'TT-spelers 2025-2026'!CG11</f>
        <v>8</v>
      </c>
      <c r="T10" s="63">
        <f>'TT-spelers 2025-2026'!CH11</f>
        <v>0.56299999999999994</v>
      </c>
      <c r="U10" s="1">
        <f>'TT-spelers 2025-2026'!CI11</f>
        <v>9</v>
      </c>
      <c r="V10" s="50">
        <f>'TT-spelers 2025-2026'!CJ11</f>
        <v>1.59</v>
      </c>
      <c r="W10" s="1"/>
    </row>
    <row r="11" spans="1:23" x14ac:dyDescent="0.2">
      <c r="A11" s="1"/>
      <c r="B11" s="1" t="str">
        <f>'TT-spelers 2025-2026'!BR12</f>
        <v/>
      </c>
      <c r="C11" s="54" t="str">
        <f>'TT-spelers 2025-2026'!BS12</f>
        <v/>
      </c>
      <c r="D11" s="54">
        <f>'TT-spelers 2025-2026'!BT12</f>
        <v>213</v>
      </c>
      <c r="E11" s="1" t="str">
        <f>'TT-spelers 2025-2026'!BU12</f>
        <v>Bjorn Timmermans</v>
      </c>
      <c r="F11" s="1" t="str">
        <f>'TT-spelers 2025-2026'!BV12</f>
        <v>L</v>
      </c>
      <c r="G11" s="1">
        <f>'TT-spelers 2025-2026'!BW12</f>
        <v>76</v>
      </c>
      <c r="H11" s="1">
        <f>'TT-spelers 2025-2026'!BX12</f>
        <v>54</v>
      </c>
      <c r="I11" s="1">
        <f>'TT-spelers 2025-2026'!BY12</f>
        <v>39</v>
      </c>
      <c r="J11" s="1">
        <f>'TT-spelers 2025-2026'!BZ12</f>
        <v>43</v>
      </c>
      <c r="K11" s="1"/>
      <c r="M11" s="1"/>
      <c r="N11" s="1" t="str">
        <f>'TT-spelers 2025-2026'!CB12</f>
        <v>Bjorn Timmermans</v>
      </c>
      <c r="O11" s="1">
        <f>'TT-spelers 2025-2026'!CC12</f>
        <v>12</v>
      </c>
      <c r="P11" s="50">
        <f>'TT-spelers 2025-2026'!CD12</f>
        <v>2.54</v>
      </c>
      <c r="Q11" s="1">
        <f>'TT-spelers 2025-2026'!CE12</f>
        <v>6</v>
      </c>
      <c r="R11" s="50">
        <f>'TT-spelers 2025-2026'!CF12</f>
        <v>1.8</v>
      </c>
      <c r="S11" s="1">
        <f>'TT-spelers 2025-2026'!CG12</f>
        <v>17</v>
      </c>
      <c r="T11" s="63">
        <f>'TT-spelers 2025-2026'!CH12</f>
        <v>0.77500000000000002</v>
      </c>
      <c r="U11" s="1">
        <f>'TT-spelers 2025-2026'!CI12</f>
        <v>4</v>
      </c>
      <c r="V11" s="50">
        <f>'TT-spelers 2025-2026'!CJ12</f>
        <v>1.2</v>
      </c>
      <c r="W11" s="1"/>
    </row>
    <row r="12" spans="1:23" x14ac:dyDescent="0.2">
      <c r="A12" s="1"/>
      <c r="B12" s="1" t="str">
        <f>'TT-spelers 2025-2026'!BR13</f>
        <v/>
      </c>
      <c r="C12" s="54" t="str">
        <f>'TT-spelers 2025-2026'!BS13</f>
        <v/>
      </c>
      <c r="D12" s="54">
        <f>'TT-spelers 2025-2026'!BT13</f>
        <v>214</v>
      </c>
      <c r="E12" s="1" t="str">
        <f>'TT-spelers 2025-2026'!BU13</f>
        <v>Hans Wauben</v>
      </c>
      <c r="F12" s="1" t="str">
        <f>'TT-spelers 2025-2026'!BV13</f>
        <v/>
      </c>
      <c r="G12" s="1">
        <f>'TT-spelers 2025-2026'!BW13</f>
        <v>64</v>
      </c>
      <c r="H12" s="1">
        <f>'TT-spelers 2025-2026'!BX13</f>
        <v>40</v>
      </c>
      <c r="I12" s="1">
        <f>'TT-spelers 2025-2026'!BY13</f>
        <v>32</v>
      </c>
      <c r="J12" s="1">
        <f>'TT-spelers 2025-2026'!BZ13</f>
        <v>36</v>
      </c>
      <c r="K12" s="1"/>
      <c r="M12" s="1"/>
      <c r="N12" s="1" t="str">
        <f>'TT-spelers 2025-2026'!CB13</f>
        <v>Hans Wauben</v>
      </c>
      <c r="O12" s="1">
        <f>'TT-spelers 2025-2026'!CC13</f>
        <v>9</v>
      </c>
      <c r="P12" s="50">
        <f>'TT-spelers 2025-2026'!CD13</f>
        <v>2.14</v>
      </c>
      <c r="Q12" s="1">
        <f>'TT-spelers 2025-2026'!CE13</f>
        <v>16</v>
      </c>
      <c r="R12" s="50">
        <f>'TT-spelers 2025-2026'!CF13</f>
        <v>1.32</v>
      </c>
      <c r="S12" s="1">
        <f>'TT-spelers 2025-2026'!CG13</f>
        <v>7</v>
      </c>
      <c r="T12" s="63">
        <f>'TT-spelers 2025-2026'!CH13</f>
        <v>0.64300000000000002</v>
      </c>
      <c r="U12" s="1">
        <f>'TT-spelers 2025-2026'!CI13</f>
        <v>1</v>
      </c>
      <c r="V12" s="50">
        <f>'TT-spelers 2025-2026'!CJ13</f>
        <v>0.91</v>
      </c>
      <c r="W12" s="1"/>
    </row>
    <row r="13" spans="1:23" x14ac:dyDescent="0.2">
      <c r="A13" s="1"/>
      <c r="B13" s="1" t="str">
        <f>'TT-spelers 2025-2026'!BR14</f>
        <v>De Sport 2</v>
      </c>
      <c r="C13" s="54">
        <f>'TT-spelers 2025-2026'!BS14</f>
        <v>22</v>
      </c>
      <c r="D13" s="54">
        <f>'TT-spelers 2025-2026'!BT14</f>
        <v>221</v>
      </c>
      <c r="E13" s="1" t="str">
        <f>'TT-spelers 2025-2026'!BU14</f>
        <v>Frits Geenen</v>
      </c>
      <c r="F13" s="1" t="str">
        <f>'TT-spelers 2025-2026'!BV14</f>
        <v/>
      </c>
      <c r="G13" s="1">
        <f>'TT-spelers 2025-2026'!BW14</f>
        <v>44</v>
      </c>
      <c r="H13" s="1">
        <f>'TT-spelers 2025-2026'!BX14</f>
        <v>22</v>
      </c>
      <c r="I13" s="1">
        <f>'TT-spelers 2025-2026'!BY14</f>
        <v>16</v>
      </c>
      <c r="J13" s="1">
        <f>'TT-spelers 2025-2026'!BZ14</f>
        <v>25</v>
      </c>
      <c r="K13" s="1"/>
      <c r="M13" s="1"/>
      <c r="N13" s="1" t="str">
        <f>'TT-spelers 2025-2026'!CB14</f>
        <v>Frits Geenen</v>
      </c>
      <c r="O13" s="1">
        <f>'TT-spelers 2025-2026'!CC14</f>
        <v>4</v>
      </c>
      <c r="P13" s="50">
        <f>'TT-spelers 2025-2026'!CD14</f>
        <v>1.48</v>
      </c>
      <c r="Q13" s="1">
        <f>'TT-spelers 2025-2026'!CE14</f>
        <v>6</v>
      </c>
      <c r="R13" s="50">
        <f>'TT-spelers 2025-2026'!CF14</f>
        <v>0.72</v>
      </c>
      <c r="S13" s="1">
        <f>'TT-spelers 2025-2026'!CG14</f>
        <v>6</v>
      </c>
      <c r="T13" s="63">
        <f>'TT-spelers 2025-2026'!CH14</f>
        <v>0.32900000000000001</v>
      </c>
      <c r="U13" s="1">
        <f>'TT-spelers 2025-2026'!CI14</f>
        <v>9</v>
      </c>
      <c r="V13" s="50">
        <f>'TT-spelers 2025-2026'!CJ14</f>
        <v>0.91</v>
      </c>
      <c r="W13" s="1"/>
    </row>
    <row r="14" spans="1:23" x14ac:dyDescent="0.2">
      <c r="A14" s="1"/>
      <c r="B14" s="1" t="str">
        <f>'TT-spelers 2025-2026'!BR15</f>
        <v/>
      </c>
      <c r="C14" s="54" t="str">
        <f>'TT-spelers 2025-2026'!BS15</f>
        <v/>
      </c>
      <c r="D14" s="54">
        <f>'TT-spelers 2025-2026'!BT15</f>
        <v>222</v>
      </c>
      <c r="E14" s="1" t="str">
        <f>'TT-spelers 2025-2026'!BU15</f>
        <v>Frans v.d. Hombergh</v>
      </c>
      <c r="F14" s="1" t="str">
        <f>'TT-spelers 2025-2026'!BV15</f>
        <v>L</v>
      </c>
      <c r="G14" s="1">
        <f>'TT-spelers 2025-2026'!BW15</f>
        <v>72</v>
      </c>
      <c r="H14" s="1">
        <f>'TT-spelers 2025-2026'!BX15</f>
        <v>37</v>
      </c>
      <c r="I14" s="1">
        <f>'TT-spelers 2025-2026'!BY15</f>
        <v>19</v>
      </c>
      <c r="J14" s="1">
        <f>'TT-spelers 2025-2026'!BZ15</f>
        <v>41</v>
      </c>
      <c r="K14" s="1"/>
      <c r="M14" s="1"/>
      <c r="N14" s="1" t="str">
        <f>'TT-spelers 2025-2026'!CB15</f>
        <v>Frans v.d. Hombergh</v>
      </c>
      <c r="O14" s="1">
        <f>'TT-spelers 2025-2026'!CC15</f>
        <v>15</v>
      </c>
      <c r="P14" s="50">
        <f>'TT-spelers 2025-2026'!CD15</f>
        <v>2.41</v>
      </c>
      <c r="Q14" s="1">
        <f>'TT-spelers 2025-2026'!CE15</f>
        <v>14</v>
      </c>
      <c r="R14" s="50">
        <f>'TT-spelers 2025-2026'!CF15</f>
        <v>1.24</v>
      </c>
      <c r="S14" s="1">
        <f>'TT-spelers 2025-2026'!CG15</f>
        <v>8</v>
      </c>
      <c r="T14" s="63">
        <f>'TT-spelers 2025-2026'!CH15</f>
        <v>0.38</v>
      </c>
      <c r="U14" s="1">
        <f>'TT-spelers 2025-2026'!CI15</f>
        <v>4</v>
      </c>
      <c r="V14" s="50">
        <f>'TT-spelers 2025-2026'!CJ15</f>
        <v>1.03</v>
      </c>
      <c r="W14" s="1"/>
    </row>
    <row r="15" spans="1:23" x14ac:dyDescent="0.2">
      <c r="A15" s="1"/>
      <c r="B15" s="1" t="str">
        <f>'TT-spelers 2025-2026'!BR16</f>
        <v/>
      </c>
      <c r="C15" s="54" t="str">
        <f>'TT-spelers 2025-2026'!BS16</f>
        <v/>
      </c>
      <c r="D15" s="54">
        <f>'TT-spelers 2025-2026'!BT16</f>
        <v>223</v>
      </c>
      <c r="E15" s="1" t="str">
        <f>'TT-spelers 2025-2026'!BU16</f>
        <v>Ger v. Leuven</v>
      </c>
      <c r="F15" s="1" t="str">
        <f>'TT-spelers 2025-2026'!BV16</f>
        <v/>
      </c>
      <c r="G15" s="1">
        <f>'TT-spelers 2025-2026'!BW16</f>
        <v>73</v>
      </c>
      <c r="H15" s="1">
        <f>'TT-spelers 2025-2026'!BX16</f>
        <v>40</v>
      </c>
      <c r="I15" s="1">
        <f>'TT-spelers 2025-2026'!BY16</f>
        <v>21</v>
      </c>
      <c r="J15" s="1">
        <f>'TT-spelers 2025-2026'!BZ16</f>
        <v>41</v>
      </c>
      <c r="K15" s="1"/>
      <c r="M15" s="1"/>
      <c r="N15" s="1" t="str">
        <f>'TT-spelers 2025-2026'!CB16</f>
        <v>Ger v. Leuven</v>
      </c>
      <c r="O15" s="1">
        <f>'TT-spelers 2025-2026'!CC16</f>
        <v>13</v>
      </c>
      <c r="P15" s="50">
        <f>'TT-spelers 2025-2026'!CD16</f>
        <v>2.42</v>
      </c>
      <c r="Q15" s="1">
        <f>'TT-spelers 2025-2026'!CE16</f>
        <v>8</v>
      </c>
      <c r="R15" s="50">
        <f>'TT-spelers 2025-2026'!CF16</f>
        <v>1.33</v>
      </c>
      <c r="S15" s="1">
        <f>'TT-spelers 2025-2026'!CG16</f>
        <v>21</v>
      </c>
      <c r="T15" s="63">
        <f>'TT-spelers 2025-2026'!CH16</f>
        <v>0.41199999999999998</v>
      </c>
      <c r="U15" s="1">
        <f>'TT-spelers 2025-2026'!CI16</f>
        <v>1</v>
      </c>
      <c r="V15" s="50">
        <f>'TT-spelers 2025-2026'!CJ16</f>
        <v>0.65</v>
      </c>
      <c r="W15" s="1"/>
    </row>
    <row r="16" spans="1:23" x14ac:dyDescent="0.2">
      <c r="A16" s="1"/>
      <c r="B16" s="1" t="str">
        <f>'TT-spelers 2025-2026'!BR17</f>
        <v/>
      </c>
      <c r="C16" s="54" t="str">
        <f>'TT-spelers 2025-2026'!BS17</f>
        <v/>
      </c>
      <c r="D16" s="54">
        <f>'TT-spelers 2025-2026'!BT17</f>
        <v>224</v>
      </c>
      <c r="E16" s="1" t="str">
        <f>'TT-spelers 2025-2026'!BU17</f>
        <v>Theo Tabbers</v>
      </c>
      <c r="F16" s="1" t="str">
        <f>'TT-spelers 2025-2026'!BV17</f>
        <v/>
      </c>
      <c r="G16" s="1">
        <f>'TT-spelers 2025-2026'!BW17</f>
        <v>57</v>
      </c>
      <c r="H16" s="1">
        <f>'TT-spelers 2025-2026'!BX17</f>
        <v>32</v>
      </c>
      <c r="I16" s="1">
        <f>'TT-spelers 2025-2026'!BY17</f>
        <v>17</v>
      </c>
      <c r="J16" s="1">
        <f>'TT-spelers 2025-2026'!BZ17</f>
        <v>32</v>
      </c>
      <c r="K16" s="1"/>
      <c r="M16" s="1"/>
      <c r="N16" s="1" t="str">
        <f>'TT-spelers 2025-2026'!CB17</f>
        <v>Theo Tabbers</v>
      </c>
      <c r="O16" s="1">
        <f>'TT-spelers 2025-2026'!CC17</f>
        <v>12</v>
      </c>
      <c r="P16" s="50">
        <f>'TT-spelers 2025-2026'!CD17</f>
        <v>1.91</v>
      </c>
      <c r="Q16" s="1">
        <f>'TT-spelers 2025-2026'!CE17</f>
        <v>13</v>
      </c>
      <c r="R16" s="50">
        <f>'TT-spelers 2025-2026'!CF17</f>
        <v>1.08</v>
      </c>
      <c r="S16" s="1">
        <f>'TT-spelers 2025-2026'!CG17</f>
        <v>8</v>
      </c>
      <c r="T16" s="63">
        <f>'TT-spelers 2025-2026'!CH17</f>
        <v>0.33200000000000002</v>
      </c>
      <c r="U16" s="1">
        <f>'TT-spelers 2025-2026'!CI17</f>
        <v>8</v>
      </c>
      <c r="V16" s="50">
        <f>'TT-spelers 2025-2026'!CJ17</f>
        <v>0.99</v>
      </c>
      <c r="W16" s="1"/>
    </row>
    <row r="17" spans="1:23" x14ac:dyDescent="0.2">
      <c r="A17" s="1"/>
      <c r="B17" s="1" t="str">
        <f>'TT-spelers 2025-2026'!BR18</f>
        <v>De Sport 3</v>
      </c>
      <c r="C17" s="54">
        <f>'TT-spelers 2025-2026'!BS18</f>
        <v>23</v>
      </c>
      <c r="D17" s="54">
        <f>'TT-spelers 2025-2026'!BT18</f>
        <v>231</v>
      </c>
      <c r="E17" s="1" t="str">
        <f>'TT-spelers 2025-2026'!BU18</f>
        <v>Mart v. Beek</v>
      </c>
      <c r="F17" s="1" t="str">
        <f>'TT-spelers 2025-2026'!BV18</f>
        <v/>
      </c>
      <c r="G17" s="1">
        <f>'TT-spelers 2025-2026'!BW18</f>
        <v>56</v>
      </c>
      <c r="H17" s="1">
        <f>'TT-spelers 2025-2026'!BX18</f>
        <v>41</v>
      </c>
      <c r="I17" s="1">
        <f>'TT-spelers 2025-2026'!BY18</f>
        <v>17</v>
      </c>
      <c r="J17" s="1">
        <f>'TT-spelers 2025-2026'!BZ18</f>
        <v>32</v>
      </c>
      <c r="K17" s="1"/>
      <c r="M17" s="1"/>
      <c r="N17" s="1" t="str">
        <f>'TT-spelers 2025-2026'!CB18</f>
        <v>Mart v. Beek</v>
      </c>
      <c r="O17" s="1">
        <f>'TT-spelers 2025-2026'!CC18</f>
        <v>10</v>
      </c>
      <c r="P17" s="50">
        <f>'TT-spelers 2025-2026'!CD18</f>
        <v>1.86</v>
      </c>
      <c r="Q17" s="1">
        <f>'TT-spelers 2025-2026'!CE18</f>
        <v>24</v>
      </c>
      <c r="R17" s="50">
        <f>'TT-spelers 2025-2026'!CF18</f>
        <v>1.35</v>
      </c>
      <c r="S17" s="1">
        <f>'TT-spelers 2025-2026'!CG18</f>
        <v>7</v>
      </c>
      <c r="T17" s="63">
        <f>'TT-spelers 2025-2026'!CH18</f>
        <v>0.33</v>
      </c>
      <c r="U17" s="1">
        <f>'TT-spelers 2025-2026'!CI18</f>
        <v>1</v>
      </c>
      <c r="V17" s="50">
        <f>'TT-spelers 2025-2026'!CJ18</f>
        <v>1.1299999999999999</v>
      </c>
      <c r="W17" s="1"/>
    </row>
    <row r="18" spans="1:23" x14ac:dyDescent="0.2">
      <c r="A18" s="1"/>
      <c r="B18" s="1" t="str">
        <f>'TT-spelers 2025-2026'!BR19</f>
        <v/>
      </c>
      <c r="C18" s="54" t="str">
        <f>'TT-spelers 2025-2026'!BS19</f>
        <v/>
      </c>
      <c r="D18" s="54">
        <f>'TT-spelers 2025-2026'!BT19</f>
        <v>232</v>
      </c>
      <c r="E18" s="1" t="str">
        <f>'TT-spelers 2025-2026'!BU19</f>
        <v>Herm Kuijpers</v>
      </c>
      <c r="F18" s="1" t="str">
        <f>'TT-spelers 2025-2026'!BV19</f>
        <v/>
      </c>
      <c r="G18" s="1">
        <f>'TT-spelers 2025-2026'!BW19</f>
        <v>64</v>
      </c>
      <c r="H18" s="1">
        <f>'TT-spelers 2025-2026'!BX19</f>
        <v>35</v>
      </c>
      <c r="I18" s="1">
        <f>'TT-spelers 2025-2026'!BY19</f>
        <v>21</v>
      </c>
      <c r="J18" s="1">
        <f>'TT-spelers 2025-2026'!BZ19</f>
        <v>36</v>
      </c>
      <c r="K18" s="1"/>
      <c r="M18" s="1"/>
      <c r="N18" s="1" t="str">
        <f>'TT-spelers 2025-2026'!CB19</f>
        <v>Herm Kuijpers</v>
      </c>
      <c r="O18" s="1">
        <f>'TT-spelers 2025-2026'!CC19</f>
        <v>26</v>
      </c>
      <c r="P18" s="50">
        <f>'TT-spelers 2025-2026'!CD19</f>
        <v>2.13</v>
      </c>
      <c r="Q18" s="1">
        <f>'TT-spelers 2025-2026'!CE19</f>
        <v>8</v>
      </c>
      <c r="R18" s="50">
        <f>'TT-spelers 2025-2026'!CF19</f>
        <v>1.1499999999999999</v>
      </c>
      <c r="S18" s="1">
        <f>'TT-spelers 2025-2026'!CG19</f>
        <v>11</v>
      </c>
      <c r="T18" s="63">
        <f>'TT-spelers 2025-2026'!CH19</f>
        <v>0.41899999999999998</v>
      </c>
      <c r="U18" s="1">
        <f>'TT-spelers 2025-2026'!CI19</f>
        <v>3</v>
      </c>
      <c r="V18" s="50">
        <f>'TT-spelers 2025-2026'!CJ19</f>
        <v>0.98</v>
      </c>
      <c r="W18" s="1"/>
    </row>
    <row r="19" spans="1:23" x14ac:dyDescent="0.2">
      <c r="A19" s="1"/>
      <c r="B19" s="1" t="str">
        <f>'TT-spelers 2025-2026'!BR20</f>
        <v/>
      </c>
      <c r="C19" s="54" t="str">
        <f>'TT-spelers 2025-2026'!BS20</f>
        <v/>
      </c>
      <c r="D19" s="54">
        <f>'TT-spelers 2025-2026'!BT20</f>
        <v>233</v>
      </c>
      <c r="E19" s="1" t="str">
        <f>'TT-spelers 2025-2026'!BU20</f>
        <v>Frans Litjens</v>
      </c>
      <c r="F19" s="1" t="str">
        <f>'TT-spelers 2025-2026'!BV20</f>
        <v/>
      </c>
      <c r="G19" s="1">
        <f>'TT-spelers 2025-2026'!BW20</f>
        <v>37</v>
      </c>
      <c r="H19" s="1">
        <f>'TT-spelers 2025-2026'!BX20</f>
        <v>20</v>
      </c>
      <c r="I19" s="1">
        <f>'TT-spelers 2025-2026'!BY20</f>
        <v>12</v>
      </c>
      <c r="J19" s="1">
        <f>'TT-spelers 2025-2026'!BZ20</f>
        <v>21</v>
      </c>
      <c r="K19" s="1"/>
      <c r="M19" s="1"/>
      <c r="N19" s="1" t="str">
        <f>'TT-spelers 2025-2026'!CB20</f>
        <v>Frans Litjens</v>
      </c>
      <c r="O19" s="1">
        <f>'TT-spelers 2025-2026'!CC20</f>
        <v>7</v>
      </c>
      <c r="P19" s="50">
        <f>'TT-spelers 2025-2026'!CD20</f>
        <v>1.22</v>
      </c>
      <c r="Q19" s="1">
        <f>'TT-spelers 2025-2026'!CE20</f>
        <v>11</v>
      </c>
      <c r="R19" s="50">
        <f>'TT-spelers 2025-2026'!CF20</f>
        <v>0.66</v>
      </c>
      <c r="S19" s="1">
        <f>'TT-spelers 2025-2026'!CG20</f>
        <v>4</v>
      </c>
      <c r="T19" s="63">
        <f>'TT-spelers 2025-2026'!CH20</f>
        <v>0.248</v>
      </c>
      <c r="U19" s="1">
        <f>'TT-spelers 2025-2026'!CI20</f>
        <v>11</v>
      </c>
      <c r="V19" s="50">
        <f>'TT-spelers 2025-2026'!CJ20</f>
        <v>0.6</v>
      </c>
      <c r="W19" s="1"/>
    </row>
    <row r="20" spans="1:23" x14ac:dyDescent="0.2">
      <c r="A20" s="1"/>
      <c r="B20" s="1" t="str">
        <f>'TT-spelers 2025-2026'!BR21</f>
        <v/>
      </c>
      <c r="C20" s="54" t="str">
        <f>'TT-spelers 2025-2026'!BS21</f>
        <v/>
      </c>
      <c r="D20" s="54">
        <f>'TT-spelers 2025-2026'!BT21</f>
        <v>234</v>
      </c>
      <c r="E20" s="1" t="str">
        <f>'TT-spelers 2025-2026'!BU21</f>
        <v>Henk Martens</v>
      </c>
      <c r="F20" s="1" t="str">
        <f>'TT-spelers 2025-2026'!BV21</f>
        <v>L</v>
      </c>
      <c r="G20" s="1">
        <f>'TT-spelers 2025-2026'!BW21</f>
        <v>42</v>
      </c>
      <c r="H20" s="1">
        <f>'TT-spelers 2025-2026'!BX21</f>
        <v>25</v>
      </c>
      <c r="I20" s="1">
        <f>'TT-spelers 2025-2026'!BY21</f>
        <v>22</v>
      </c>
      <c r="J20" s="1">
        <f>'TT-spelers 2025-2026'!BZ21</f>
        <v>24</v>
      </c>
      <c r="K20" s="1"/>
      <c r="M20" s="1"/>
      <c r="N20" s="1" t="str">
        <f>'TT-spelers 2025-2026'!CB21</f>
        <v>Henk Martens</v>
      </c>
      <c r="O20" s="1">
        <f>'TT-spelers 2025-2026'!CC21</f>
        <v>9</v>
      </c>
      <c r="P20" s="50">
        <f>'TT-spelers 2025-2026'!CD21</f>
        <v>1.39</v>
      </c>
      <c r="Q20" s="1">
        <f>'TT-spelers 2025-2026'!CE21</f>
        <v>10</v>
      </c>
      <c r="R20" s="50">
        <f>'TT-spelers 2025-2026'!CF21</f>
        <v>0.84</v>
      </c>
      <c r="S20" s="1">
        <f>'TT-spelers 2025-2026'!CG21</f>
        <v>29</v>
      </c>
      <c r="T20" s="63">
        <f>'TT-spelers 2025-2026'!CH21</f>
        <v>0.43</v>
      </c>
      <c r="U20" s="1">
        <f>'TT-spelers 2025-2026'!CI21</f>
        <v>3</v>
      </c>
      <c r="V20" s="50">
        <f>'TT-spelers 2025-2026'!CJ21</f>
        <v>0.77</v>
      </c>
      <c r="W20" s="1"/>
    </row>
    <row r="21" spans="1:23" x14ac:dyDescent="0.2">
      <c r="A21" s="1"/>
      <c r="B21" s="1" t="str">
        <f>'TT-spelers 2025-2026'!BR22</f>
        <v>De Sport R</v>
      </c>
      <c r="C21" s="54">
        <f>'TT-spelers 2025-2026'!BS22</f>
        <v>29</v>
      </c>
      <c r="D21" s="54">
        <f>'TT-spelers 2025-2026'!BT22</f>
        <v>291</v>
      </c>
      <c r="E21" s="1" t="str">
        <f>'TT-spelers 2025-2026'!BU22</f>
        <v>Paul Crooijmans</v>
      </c>
      <c r="F21" s="1" t="str">
        <f>'TT-spelers 2025-2026'!BV22</f>
        <v/>
      </c>
      <c r="G21" s="1">
        <f>'TT-spelers 2025-2026'!BW22</f>
        <v>62</v>
      </c>
      <c r="H21" s="1">
        <f>'TT-spelers 2025-2026'!BX22</f>
        <v>35</v>
      </c>
      <c r="I21" s="1">
        <f>'TT-spelers 2025-2026'!BY22</f>
        <v>15</v>
      </c>
      <c r="J21" s="1">
        <f>'TT-spelers 2025-2026'!BZ22</f>
        <v>35</v>
      </c>
      <c r="K21" s="1"/>
      <c r="M21" s="1"/>
      <c r="N21" s="1" t="str">
        <f>'TT-spelers 2025-2026'!CB22</f>
        <v>Paul Crooijmans</v>
      </c>
      <c r="O21" s="1">
        <f>'TT-spelers 2025-2026'!CC22</f>
        <v>7</v>
      </c>
      <c r="P21" s="50">
        <f>'TT-spelers 2025-2026'!CD22</f>
        <v>2.0499999999999998</v>
      </c>
      <c r="Q21" s="1">
        <f>'TT-spelers 2025-2026'!CE22</f>
        <v>9</v>
      </c>
      <c r="R21" s="50">
        <f>'TT-spelers 2025-2026'!CF22</f>
        <v>1.17</v>
      </c>
      <c r="S21" s="1">
        <f>'TT-spelers 2025-2026'!CG22</f>
        <v>5</v>
      </c>
      <c r="T21" s="63">
        <f>'TT-spelers 2025-2026'!CH22</f>
        <v>0.29199999999999998</v>
      </c>
      <c r="U21" s="1">
        <f>'TT-spelers 2025-2026'!CI22</f>
        <v>1</v>
      </c>
      <c r="V21" s="50">
        <f>'TT-spelers 2025-2026'!CJ22</f>
        <v>0.74</v>
      </c>
      <c r="W21" s="1"/>
    </row>
    <row r="22" spans="1:23" x14ac:dyDescent="0.2">
      <c r="A22" s="1"/>
      <c r="B22" s="1" t="str">
        <f>'TT-spelers 2025-2026'!BR23</f>
        <v/>
      </c>
      <c r="C22" s="54" t="str">
        <f>'TT-spelers 2025-2026'!BS23</f>
        <v/>
      </c>
      <c r="D22" s="54">
        <f>'TT-spelers 2025-2026'!BT23</f>
        <v>292</v>
      </c>
      <c r="E22" s="1" t="str">
        <f>'TT-spelers 2025-2026'!BU23</f>
        <v>Sjaak Geurts</v>
      </c>
      <c r="F22" s="1" t="str">
        <f>'TT-spelers 2025-2026'!BV23</f>
        <v/>
      </c>
      <c r="G22" s="1">
        <f>'TT-spelers 2025-2026'!BW23</f>
        <v>47</v>
      </c>
      <c r="H22" s="1">
        <f>'TT-spelers 2025-2026'!BX23</f>
        <v>26</v>
      </c>
      <c r="I22" s="1">
        <f>'TT-spelers 2025-2026'!BY23</f>
        <v>17</v>
      </c>
      <c r="J22" s="1">
        <f>'TT-spelers 2025-2026'!BZ23</f>
        <v>26</v>
      </c>
      <c r="K22" s="1"/>
      <c r="M22" s="1"/>
      <c r="N22" s="1" t="str">
        <f>'TT-spelers 2025-2026'!CB23</f>
        <v>Sjaak Geurts</v>
      </c>
      <c r="O22" s="1">
        <f>'TT-spelers 2025-2026'!CC23</f>
        <v>7</v>
      </c>
      <c r="P22" s="50">
        <f>'TT-spelers 2025-2026'!CD23</f>
        <v>1.55</v>
      </c>
      <c r="Q22" s="1">
        <f>'TT-spelers 2025-2026'!CE23</f>
        <v>3</v>
      </c>
      <c r="R22" s="50">
        <f>'TT-spelers 2025-2026'!CF23</f>
        <v>0.87</v>
      </c>
      <c r="S22" s="1">
        <f>'TT-spelers 2025-2026'!CG23</f>
        <v>7</v>
      </c>
      <c r="T22" s="63">
        <f>'TT-spelers 2025-2026'!CH23</f>
        <v>0.34300000000000003</v>
      </c>
      <c r="U22" s="1">
        <f>'TT-spelers 2025-2026'!CI23</f>
        <v>3</v>
      </c>
      <c r="V22" s="50">
        <f>'TT-spelers 2025-2026'!CJ23</f>
        <v>0.77</v>
      </c>
      <c r="W22" s="1"/>
    </row>
    <row r="23" spans="1:23" x14ac:dyDescent="0.2">
      <c r="A23" s="1"/>
      <c r="B23" s="1" t="str">
        <f>'TT-spelers 2025-2026'!BR24</f>
        <v/>
      </c>
      <c r="C23" s="54" t="str">
        <f>'TT-spelers 2025-2026'!BS24</f>
        <v/>
      </c>
      <c r="D23" s="54">
        <f>'TT-spelers 2025-2026'!BT24</f>
        <v>293</v>
      </c>
      <c r="E23" s="1" t="str">
        <f>'TT-spelers 2025-2026'!BU24</f>
        <v>Huub Graat</v>
      </c>
      <c r="F23" s="1" t="str">
        <f>'TT-spelers 2025-2026'!BV24</f>
        <v/>
      </c>
      <c r="G23" s="1">
        <f>'TT-spelers 2025-2026'!BW24</f>
        <v>68</v>
      </c>
      <c r="H23" s="1">
        <f>'TT-spelers 2025-2026'!BX24</f>
        <v>39</v>
      </c>
      <c r="I23" s="1">
        <f>'TT-spelers 2025-2026'!BY24</f>
        <v>30</v>
      </c>
      <c r="J23" s="1">
        <f>'TT-spelers 2025-2026'!BZ24</f>
        <v>38</v>
      </c>
      <c r="K23" s="1"/>
      <c r="M23" s="1"/>
      <c r="N23" s="1" t="str">
        <f>'TT-spelers 2025-2026'!CB24</f>
        <v>Huub Graat</v>
      </c>
      <c r="O23" s="1">
        <f>'TT-spelers 2025-2026'!CC24</f>
        <v>5</v>
      </c>
      <c r="P23" s="50">
        <f>'TT-spelers 2025-2026'!CD24</f>
        <v>2.25</v>
      </c>
      <c r="Q23" s="1">
        <f>'TT-spelers 2025-2026'!CE24</f>
        <v>3</v>
      </c>
      <c r="R23" s="50">
        <f>'TT-spelers 2025-2026'!CF24</f>
        <v>1.29</v>
      </c>
      <c r="S23" s="1">
        <f>'TT-spelers 2025-2026'!CG24</f>
        <v>5</v>
      </c>
      <c r="T23" s="63">
        <f>'TT-spelers 2025-2026'!CH24</f>
        <v>0.59299999999999997</v>
      </c>
      <c r="U23" s="1">
        <f>'TT-spelers 2025-2026'!CI24</f>
        <v>4</v>
      </c>
      <c r="V23" s="50">
        <f>'TT-spelers 2025-2026'!CJ24</f>
        <v>1.06</v>
      </c>
      <c r="W23" s="1"/>
    </row>
    <row r="24" spans="1:23" x14ac:dyDescent="0.2">
      <c r="A24" s="1"/>
      <c r="B24" s="1" t="str">
        <f>'TT-spelers 2025-2026'!BR25</f>
        <v/>
      </c>
      <c r="C24" s="54" t="str">
        <f>'TT-spelers 2025-2026'!BS25</f>
        <v/>
      </c>
      <c r="D24" s="54">
        <f>'TT-spelers 2025-2026'!BT25</f>
        <v>294</v>
      </c>
      <c r="E24" s="1" t="str">
        <f>'TT-spelers 2025-2026'!BU25</f>
        <v>Miel Brueren</v>
      </c>
      <c r="F24" s="1" t="str">
        <f>'TT-spelers 2025-2026'!BV25</f>
        <v/>
      </c>
      <c r="G24" s="1">
        <f>'TT-spelers 2025-2026'!BW25</f>
        <v>128</v>
      </c>
      <c r="H24" s="1">
        <f>'TT-spelers 2025-2026'!BX25</f>
        <v>94</v>
      </c>
      <c r="I24" s="1">
        <f>'TT-spelers 2025-2026'!BY25</f>
        <v>36</v>
      </c>
      <c r="J24" s="1">
        <f>'TT-spelers 2025-2026'!BZ25</f>
        <v>73</v>
      </c>
      <c r="K24" s="1"/>
      <c r="M24" s="1"/>
      <c r="N24" s="1" t="str">
        <f>'TT-spelers 2025-2026'!CB25</f>
        <v>Miel Brueren</v>
      </c>
      <c r="O24" s="1">
        <f>'TT-spelers 2025-2026'!CC25</f>
        <v>3</v>
      </c>
      <c r="P24" s="50">
        <f>'TT-spelers 2025-2026'!CD25</f>
        <v>4.2699999999999996</v>
      </c>
      <c r="Q24" s="1">
        <f>'TT-spelers 2025-2026'!CE25</f>
        <v>3</v>
      </c>
      <c r="R24" s="50">
        <f>'TT-spelers 2025-2026'!CF25</f>
        <v>3.13</v>
      </c>
      <c r="S24" s="1">
        <f>'TT-spelers 2025-2026'!CG25</f>
        <v>2</v>
      </c>
      <c r="T24" s="63">
        <f>'TT-spelers 2025-2026'!CH25</f>
        <v>0.72299999999999998</v>
      </c>
      <c r="U24" s="1">
        <f>'TT-spelers 2025-2026'!CI25</f>
        <v>1</v>
      </c>
      <c r="V24" s="50">
        <f>'TT-spelers 2025-2026'!CJ25</f>
        <v>1.34</v>
      </c>
      <c r="W24" s="1"/>
    </row>
    <row r="25" spans="1:23" x14ac:dyDescent="0.2">
      <c r="A25" s="1"/>
      <c r="B25" s="1" t="str">
        <f>'TT-spelers 2025-2026'!BR26</f>
        <v/>
      </c>
      <c r="C25" s="54" t="str">
        <f>'TT-spelers 2025-2026'!BS26</f>
        <v/>
      </c>
      <c r="D25" s="54">
        <f>'TT-spelers 2025-2026'!BT26</f>
        <v>295</v>
      </c>
      <c r="E25" s="1" t="str">
        <f>'TT-spelers 2025-2026'!BU26</f>
        <v>Bram Volleberg</v>
      </c>
      <c r="F25" s="1" t="str">
        <f>'TT-spelers 2025-2026'!BV26</f>
        <v/>
      </c>
      <c r="G25" s="1">
        <f>'TT-spelers 2025-2026'!BW26</f>
        <v>64</v>
      </c>
      <c r="H25" s="1">
        <f>'TT-spelers 2025-2026'!BX26</f>
        <v>33</v>
      </c>
      <c r="I25" s="1">
        <f>'TT-spelers 2025-2026'!BY26</f>
        <v>17</v>
      </c>
      <c r="J25" s="1">
        <f>'TT-spelers 2025-2026'!BZ26</f>
        <v>36</v>
      </c>
      <c r="K25" s="1"/>
      <c r="M25" s="1"/>
      <c r="N25" s="1" t="str">
        <f>'TT-spelers 2025-2026'!CB26</f>
        <v>Bram Volleberg</v>
      </c>
      <c r="O25" s="1">
        <f>'TT-spelers 2025-2026'!CC26</f>
        <v>3</v>
      </c>
      <c r="P25" s="50">
        <f>'TT-spelers 2025-2026'!CD26</f>
        <v>2.13</v>
      </c>
      <c r="Q25" s="1">
        <f>'TT-spelers 2025-2026'!CE26</f>
        <v>1</v>
      </c>
      <c r="R25" s="50">
        <f>'TT-spelers 2025-2026'!CF26</f>
        <v>1.1000000000000001</v>
      </c>
      <c r="S25" s="1">
        <f>'TT-spelers 2025-2026'!CG26</f>
        <v>0</v>
      </c>
      <c r="T25" s="63" t="str">
        <f>'TT-spelers 2025-2026'!CH26</f>
        <v/>
      </c>
      <c r="U25" s="1">
        <f>'TT-spelers 2025-2026'!CI26</f>
        <v>3</v>
      </c>
      <c r="V25" s="50">
        <f>'TT-spelers 2025-2026'!CJ26</f>
        <v>1</v>
      </c>
      <c r="W25" s="1"/>
    </row>
    <row r="26" spans="1:23" x14ac:dyDescent="0.2">
      <c r="A26" s="1"/>
      <c r="B26" s="1" t="str">
        <f>'TT-spelers 2025-2026'!BR27</f>
        <v/>
      </c>
      <c r="C26" s="54" t="str">
        <f>'TT-spelers 2025-2026'!BS27</f>
        <v/>
      </c>
      <c r="D26" s="54">
        <f>'TT-spelers 2025-2026'!BT27</f>
        <v>296</v>
      </c>
      <c r="E26" s="1" t="str">
        <f>'TT-spelers 2025-2026'!BU27</f>
        <v>Ron Vermazeren</v>
      </c>
      <c r="F26" s="1" t="str">
        <f>'TT-spelers 2025-2026'!BV27</f>
        <v/>
      </c>
      <c r="G26" s="1">
        <f>'TT-spelers 2025-2026'!BW27</f>
        <v>111</v>
      </c>
      <c r="H26" s="1">
        <f>'TT-spelers 2025-2026'!BX27</f>
        <v>28</v>
      </c>
      <c r="I26" s="1">
        <f>'TT-spelers 2025-2026'!BY27</f>
        <v>13</v>
      </c>
      <c r="J26" s="1">
        <f>'TT-spelers 2025-2026'!BZ27</f>
        <v>63</v>
      </c>
      <c r="K26" s="1"/>
      <c r="M26" s="1"/>
      <c r="N26" s="1" t="str">
        <f>'TT-spelers 2025-2026'!CB27</f>
        <v>Ron Vermazeren</v>
      </c>
      <c r="O26" s="1">
        <f>'TT-spelers 2025-2026'!CC27</f>
        <v>0</v>
      </c>
      <c r="P26" s="50" t="str">
        <f>'TT-spelers 2025-2026'!CD27</f>
        <v/>
      </c>
      <c r="Q26" s="1">
        <f>'TT-spelers 2025-2026'!CE27</f>
        <v>1</v>
      </c>
      <c r="R26" s="50">
        <f>'TT-spelers 2025-2026'!CF27</f>
        <v>0.94</v>
      </c>
      <c r="S26" s="1">
        <f>'TT-spelers 2025-2026'!CG27</f>
        <v>1</v>
      </c>
      <c r="T26" s="63">
        <f>'TT-spelers 2025-2026'!CH27</f>
        <v>0.25</v>
      </c>
      <c r="U26" s="1">
        <f>'TT-spelers 2025-2026'!CI27</f>
        <v>0</v>
      </c>
      <c r="V26" s="50" t="str">
        <f>'TT-spelers 2025-2026'!CJ27</f>
        <v/>
      </c>
      <c r="W26" s="1"/>
    </row>
    <row r="27" spans="1:23" x14ac:dyDescent="0.2">
      <c r="A27" s="1"/>
      <c r="B27" s="1" t="str">
        <f>'TT-spelers 2025-2026'!BR28</f>
        <v>B.V. Velden 1</v>
      </c>
      <c r="C27" s="54">
        <f>'TT-spelers 2025-2026'!BS28</f>
        <v>31</v>
      </c>
      <c r="D27" s="54">
        <f>'TT-spelers 2025-2026'!BT28</f>
        <v>311</v>
      </c>
      <c r="E27" s="1" t="str">
        <f>'TT-spelers 2025-2026'!BU28</f>
        <v>Albert Paulus</v>
      </c>
      <c r="F27" s="1" t="str">
        <f>'TT-spelers 2025-2026'!BV28</f>
        <v>L</v>
      </c>
      <c r="G27" s="1">
        <f>'TT-spelers 2025-2026'!BW28</f>
        <v>73</v>
      </c>
      <c r="H27" s="1">
        <f>'TT-spelers 2025-2026'!BX28</f>
        <v>52</v>
      </c>
      <c r="I27" s="1">
        <f>'TT-spelers 2025-2026'!BY28</f>
        <v>27</v>
      </c>
      <c r="J27" s="1">
        <f>'TT-spelers 2025-2026'!BZ28</f>
        <v>41</v>
      </c>
      <c r="K27" s="1"/>
      <c r="M27" s="1"/>
      <c r="N27" s="1" t="str">
        <f>'TT-spelers 2025-2026'!CB28</f>
        <v>Albert Paulus</v>
      </c>
      <c r="O27" s="1">
        <f>'TT-spelers 2025-2026'!CC28</f>
        <v>9</v>
      </c>
      <c r="P27" s="50">
        <f>'TT-spelers 2025-2026'!CD28</f>
        <v>2.42</v>
      </c>
      <c r="Q27" s="1">
        <f>'TT-spelers 2025-2026'!CE28</f>
        <v>12</v>
      </c>
      <c r="R27" s="50">
        <f>'TT-spelers 2025-2026'!CF28</f>
        <v>1.73</v>
      </c>
      <c r="S27" s="1">
        <f>'TT-spelers 2025-2026'!CG28</f>
        <v>16</v>
      </c>
      <c r="T27" s="63">
        <f>'TT-spelers 2025-2026'!CH28</f>
        <v>0.53600000000000003</v>
      </c>
      <c r="U27" s="1">
        <f>'TT-spelers 2025-2026'!CI28</f>
        <v>5</v>
      </c>
      <c r="V27" s="50">
        <f>'TT-spelers 2025-2026'!CJ28</f>
        <v>1.29</v>
      </c>
      <c r="W27" s="1"/>
    </row>
    <row r="28" spans="1:23" x14ac:dyDescent="0.2">
      <c r="A28" s="1"/>
      <c r="B28" s="1" t="str">
        <f>'TT-spelers 2025-2026'!BR29</f>
        <v/>
      </c>
      <c r="C28" s="54" t="str">
        <f>'TT-spelers 2025-2026'!BS29</f>
        <v/>
      </c>
      <c r="D28" s="54">
        <f>'TT-spelers 2025-2026'!BT29</f>
        <v>312</v>
      </c>
      <c r="E28" s="1" t="str">
        <f>'TT-spelers 2025-2026'!BU29</f>
        <v>Hans Eikelenberg</v>
      </c>
      <c r="F28" s="1" t="str">
        <f>'TT-spelers 2025-2026'!BV29</f>
        <v/>
      </c>
      <c r="G28" s="1">
        <f>'TT-spelers 2025-2026'!BW29</f>
        <v>65</v>
      </c>
      <c r="H28" s="1">
        <f>'TT-spelers 2025-2026'!BX29</f>
        <v>42</v>
      </c>
      <c r="I28" s="1">
        <f>'TT-spelers 2025-2026'!BY29</f>
        <v>20</v>
      </c>
      <c r="J28" s="1">
        <f>'TT-spelers 2025-2026'!BZ29</f>
        <v>37</v>
      </c>
      <c r="K28" s="1"/>
      <c r="M28" s="1"/>
      <c r="N28" s="1" t="str">
        <f>'TT-spelers 2025-2026'!CB29</f>
        <v>Hans Eikelenberg</v>
      </c>
      <c r="O28" s="1">
        <f>'TT-spelers 2025-2026'!CC29</f>
        <v>10</v>
      </c>
      <c r="P28" s="50">
        <f>'TT-spelers 2025-2026'!CD29</f>
        <v>2.1800000000000002</v>
      </c>
      <c r="Q28" s="1">
        <f>'TT-spelers 2025-2026'!CE29</f>
        <v>11</v>
      </c>
      <c r="R28" s="50">
        <f>'TT-spelers 2025-2026'!CF29</f>
        <v>1.39</v>
      </c>
      <c r="S28" s="1">
        <f>'TT-spelers 2025-2026'!CG29</f>
        <v>14</v>
      </c>
      <c r="T28" s="63">
        <f>'TT-spelers 2025-2026'!CH29</f>
        <v>0.39700000000000002</v>
      </c>
      <c r="U28" s="1">
        <f>'TT-spelers 2025-2026'!CI29</f>
        <v>6</v>
      </c>
      <c r="V28" s="50">
        <f>'TT-spelers 2025-2026'!CJ29</f>
        <v>1.1599999999999999</v>
      </c>
      <c r="W28" s="1"/>
    </row>
    <row r="29" spans="1:23" x14ac:dyDescent="0.2">
      <c r="A29" s="1"/>
      <c r="B29" s="1" t="str">
        <f>'TT-spelers 2025-2026'!BR30</f>
        <v/>
      </c>
      <c r="C29" s="54" t="str">
        <f>'TT-spelers 2025-2026'!BS30</f>
        <v/>
      </c>
      <c r="D29" s="54">
        <f>'TT-spelers 2025-2026'!BT30</f>
        <v>313</v>
      </c>
      <c r="E29" s="1" t="str">
        <f>'TT-spelers 2025-2026'!BU30</f>
        <v>Henk Peters</v>
      </c>
      <c r="F29" s="1" t="str">
        <f>'TT-spelers 2025-2026'!BV30</f>
        <v/>
      </c>
      <c r="G29" s="1">
        <f>'TT-spelers 2025-2026'!BW30</f>
        <v>29</v>
      </c>
      <c r="H29" s="1">
        <f>'TT-spelers 2025-2026'!BX30</f>
        <v>17</v>
      </c>
      <c r="I29" s="1">
        <f>'TT-spelers 2025-2026'!BY30</f>
        <v>7</v>
      </c>
      <c r="J29" s="1">
        <f>'TT-spelers 2025-2026'!BZ30</f>
        <v>17</v>
      </c>
      <c r="K29" s="1"/>
      <c r="M29" s="1"/>
      <c r="N29" s="1" t="str">
        <f>'TT-spelers 2025-2026'!CB30</f>
        <v>Henk Peters</v>
      </c>
      <c r="O29" s="1">
        <f>'TT-spelers 2025-2026'!CC30</f>
        <v>13</v>
      </c>
      <c r="P29" s="50">
        <f>'TT-spelers 2025-2026'!CD30</f>
        <v>0.98</v>
      </c>
      <c r="Q29" s="1">
        <f>'TT-spelers 2025-2026'!CE30</f>
        <v>6</v>
      </c>
      <c r="R29" s="50">
        <f>'TT-spelers 2025-2026'!CF30</f>
        <v>0.56000000000000005</v>
      </c>
      <c r="S29" s="1">
        <f>'TT-spelers 2025-2026'!CG30</f>
        <v>3</v>
      </c>
      <c r="T29" s="63">
        <f>'TT-spelers 2025-2026'!CH30</f>
        <v>0.14499999999999999</v>
      </c>
      <c r="U29" s="1">
        <f>'TT-spelers 2025-2026'!CI30</f>
        <v>6</v>
      </c>
      <c r="V29" s="50">
        <f>'TT-spelers 2025-2026'!CJ30</f>
        <v>0.71</v>
      </c>
      <c r="W29" s="1"/>
    </row>
    <row r="30" spans="1:23" x14ac:dyDescent="0.2">
      <c r="A30" s="1"/>
      <c r="B30" s="1" t="str">
        <f>'TT-spelers 2025-2026'!BR31</f>
        <v/>
      </c>
      <c r="C30" s="54" t="str">
        <f>'TT-spelers 2025-2026'!BS31</f>
        <v/>
      </c>
      <c r="D30" s="54">
        <f>'TT-spelers 2025-2026'!BT31</f>
        <v>314</v>
      </c>
      <c r="E30" s="1" t="str">
        <f>'TT-spelers 2025-2026'!BU31</f>
        <v>Lambert Lucassen</v>
      </c>
      <c r="F30" s="1" t="str">
        <f>'TT-spelers 2025-2026'!BV31</f>
        <v/>
      </c>
      <c r="G30" s="1">
        <f>'TT-spelers 2025-2026'!BW31</f>
        <v>25</v>
      </c>
      <c r="H30" s="1">
        <f>'TT-spelers 2025-2026'!BX31</f>
        <v>15</v>
      </c>
      <c r="I30" s="1">
        <f>'TT-spelers 2025-2026'!BY31</f>
        <v>11</v>
      </c>
      <c r="J30" s="1">
        <f>'TT-spelers 2025-2026'!BZ31</f>
        <v>14</v>
      </c>
      <c r="K30" s="1"/>
      <c r="M30" s="1"/>
      <c r="N30" s="1" t="str">
        <f>'TT-spelers 2025-2026'!CB31</f>
        <v>Lambert Lucassen</v>
      </c>
      <c r="O30" s="1">
        <f>'TT-spelers 2025-2026'!CC31</f>
        <v>13</v>
      </c>
      <c r="P30" s="50">
        <f>'TT-spelers 2025-2026'!CD31</f>
        <v>0.82</v>
      </c>
      <c r="Q30" s="1">
        <f>'TT-spelers 2025-2026'!CE31</f>
        <v>6</v>
      </c>
      <c r="R30" s="50">
        <f>'TT-spelers 2025-2026'!CF31</f>
        <v>0.51</v>
      </c>
      <c r="S30" s="1">
        <f>'TT-spelers 2025-2026'!CG31</f>
        <v>6</v>
      </c>
      <c r="T30" s="63">
        <f>'TT-spelers 2025-2026'!CH31</f>
        <v>0.22600000000000001</v>
      </c>
      <c r="U30" s="1">
        <f>'TT-spelers 2025-2026'!CI31</f>
        <v>0</v>
      </c>
      <c r="V30" s="50" t="str">
        <f>'TT-spelers 2025-2026'!CJ31</f>
        <v/>
      </c>
      <c r="W30" s="1"/>
    </row>
    <row r="31" spans="1:23" x14ac:dyDescent="0.2">
      <c r="A31" s="1"/>
      <c r="B31" s="1" t="str">
        <f>'TT-spelers 2025-2026'!BR32</f>
        <v>B.V. Velden 2</v>
      </c>
      <c r="C31" s="54">
        <f>'TT-spelers 2025-2026'!BS32</f>
        <v>32</v>
      </c>
      <c r="D31" s="54">
        <f>'TT-spelers 2025-2026'!BT32</f>
        <v>321</v>
      </c>
      <c r="E31" s="1" t="str">
        <f>'TT-spelers 2025-2026'!BU32</f>
        <v>Dion in 't Zandt</v>
      </c>
      <c r="F31" s="1" t="str">
        <f>'TT-spelers 2025-2026'!BV32</f>
        <v>L</v>
      </c>
      <c r="G31" s="1">
        <f>'TT-spelers 2025-2026'!BW32</f>
        <v>58</v>
      </c>
      <c r="H31" s="1">
        <f>'TT-spelers 2025-2026'!BX32</f>
        <v>37</v>
      </c>
      <c r="I31" s="1">
        <f>'TT-spelers 2025-2026'!BY32</f>
        <v>19</v>
      </c>
      <c r="J31" s="1">
        <f>'TT-spelers 2025-2026'!BZ32</f>
        <v>33</v>
      </c>
      <c r="K31" s="1"/>
      <c r="M31" s="1"/>
      <c r="N31" s="1" t="str">
        <f>'TT-spelers 2025-2026'!CB32</f>
        <v>Dion in 't Zandt</v>
      </c>
      <c r="O31" s="1">
        <f>'TT-spelers 2025-2026'!CC32</f>
        <v>8</v>
      </c>
      <c r="P31" s="50">
        <f>'TT-spelers 2025-2026'!CD32</f>
        <v>1.94</v>
      </c>
      <c r="Q31" s="1">
        <f>'TT-spelers 2025-2026'!CE32</f>
        <v>9</v>
      </c>
      <c r="R31" s="50">
        <f>'TT-spelers 2025-2026'!CF32</f>
        <v>1.24</v>
      </c>
      <c r="S31" s="1">
        <f>'TT-spelers 2025-2026'!CG32</f>
        <v>8</v>
      </c>
      <c r="T31" s="63">
        <f>'TT-spelers 2025-2026'!CH32</f>
        <v>0.377</v>
      </c>
      <c r="U31" s="1">
        <f>'TT-spelers 2025-2026'!CI32</f>
        <v>9</v>
      </c>
      <c r="V31" s="50">
        <f>'TT-spelers 2025-2026'!CJ32</f>
        <v>1.05</v>
      </c>
      <c r="W31" s="1"/>
    </row>
    <row r="32" spans="1:23" x14ac:dyDescent="0.2">
      <c r="A32" s="1"/>
      <c r="B32" s="1" t="str">
        <f>'TT-spelers 2025-2026'!BR33</f>
        <v/>
      </c>
      <c r="C32" s="54" t="str">
        <f>'TT-spelers 2025-2026'!BS33</f>
        <v/>
      </c>
      <c r="D32" s="54">
        <f>'TT-spelers 2025-2026'!BT33</f>
        <v>322</v>
      </c>
      <c r="E32" s="1" t="str">
        <f>'TT-spelers 2025-2026'!BU33</f>
        <v>Erik Thiesen</v>
      </c>
      <c r="F32" s="1" t="str">
        <f>'TT-spelers 2025-2026'!BV33</f>
        <v/>
      </c>
      <c r="G32" s="1">
        <f>'TT-spelers 2025-2026'!BW33</f>
        <v>41</v>
      </c>
      <c r="H32" s="1">
        <f>'TT-spelers 2025-2026'!BX33</f>
        <v>29</v>
      </c>
      <c r="I32" s="1">
        <f>'TT-spelers 2025-2026'!BY33</f>
        <v>14</v>
      </c>
      <c r="J32" s="1">
        <f>'TT-spelers 2025-2026'!BZ33</f>
        <v>23</v>
      </c>
      <c r="K32" s="1"/>
      <c r="M32" s="1"/>
      <c r="N32" s="1" t="str">
        <f>'TT-spelers 2025-2026'!CB33</f>
        <v>Erik Thiesen</v>
      </c>
      <c r="O32" s="1">
        <f>'TT-spelers 2025-2026'!CC33</f>
        <v>7</v>
      </c>
      <c r="P32" s="50">
        <f>'TT-spelers 2025-2026'!CD33</f>
        <v>1.38</v>
      </c>
      <c r="Q32" s="1">
        <f>'TT-spelers 2025-2026'!CE33</f>
        <v>15</v>
      </c>
      <c r="R32" s="50">
        <f>'TT-spelers 2025-2026'!CF33</f>
        <v>0.96</v>
      </c>
      <c r="S32" s="1">
        <f>'TT-spelers 2025-2026'!CG33</f>
        <v>10</v>
      </c>
      <c r="T32" s="63">
        <f>'TT-spelers 2025-2026'!CH33</f>
        <v>0.28399999999999997</v>
      </c>
      <c r="U32" s="1">
        <f>'TT-spelers 2025-2026'!CI33</f>
        <v>6</v>
      </c>
      <c r="V32" s="50">
        <f>'TT-spelers 2025-2026'!CJ33</f>
        <v>0.83</v>
      </c>
      <c r="W32" s="1"/>
    </row>
    <row r="33" spans="1:23" x14ac:dyDescent="0.2">
      <c r="A33" s="1"/>
      <c r="B33" s="1" t="str">
        <f>'TT-spelers 2025-2026'!BR34</f>
        <v/>
      </c>
      <c r="C33" s="54" t="str">
        <f>'TT-spelers 2025-2026'!BS34</f>
        <v/>
      </c>
      <c r="D33" s="54">
        <f>'TT-spelers 2025-2026'!BT34</f>
        <v>323</v>
      </c>
      <c r="E33" s="1" t="str">
        <f>'TT-spelers 2025-2026'!BU34</f>
        <v>Rob Bouten</v>
      </c>
      <c r="F33" s="1" t="str">
        <f>'TT-spelers 2025-2026'!BV34</f>
        <v/>
      </c>
      <c r="G33" s="1">
        <f>'TT-spelers 2025-2026'!BW34</f>
        <v>42</v>
      </c>
      <c r="H33" s="1">
        <f>'TT-spelers 2025-2026'!BX34</f>
        <v>29</v>
      </c>
      <c r="I33" s="1">
        <f>'TT-spelers 2025-2026'!BY34</f>
        <v>18</v>
      </c>
      <c r="J33" s="1">
        <f>'TT-spelers 2025-2026'!BZ34</f>
        <v>24</v>
      </c>
      <c r="K33" s="1"/>
      <c r="M33" s="1"/>
      <c r="N33" s="1" t="str">
        <f>'TT-spelers 2025-2026'!CB34</f>
        <v>Rob Bouten</v>
      </c>
      <c r="O33" s="1">
        <f>'TT-spelers 2025-2026'!CC34</f>
        <v>8</v>
      </c>
      <c r="P33" s="50">
        <f>'TT-spelers 2025-2026'!CD34</f>
        <v>1.41</v>
      </c>
      <c r="Q33" s="1">
        <f>'TT-spelers 2025-2026'!CE34</f>
        <v>8</v>
      </c>
      <c r="R33" s="50">
        <f>'TT-spelers 2025-2026'!CF34</f>
        <v>0.97</v>
      </c>
      <c r="S33" s="1">
        <f>'TT-spelers 2025-2026'!CG34</f>
        <v>11</v>
      </c>
      <c r="T33" s="63">
        <f>'TT-spelers 2025-2026'!CH34</f>
        <v>0.36599999999999999</v>
      </c>
      <c r="U33" s="1">
        <f>'TT-spelers 2025-2026'!CI34</f>
        <v>4</v>
      </c>
      <c r="V33" s="50">
        <f>'TT-spelers 2025-2026'!CJ34</f>
        <v>1.05</v>
      </c>
      <c r="W33" s="1"/>
    </row>
    <row r="34" spans="1:23" x14ac:dyDescent="0.2">
      <c r="A34" s="1"/>
      <c r="B34" s="1" t="str">
        <f>'TT-spelers 2025-2026'!BR35</f>
        <v/>
      </c>
      <c r="C34" s="54" t="str">
        <f>'TT-spelers 2025-2026'!BS35</f>
        <v/>
      </c>
      <c r="D34" s="54">
        <f>'TT-spelers 2025-2026'!BT35</f>
        <v>324</v>
      </c>
      <c r="E34" s="1" t="str">
        <f>'TT-spelers 2025-2026'!BU35</f>
        <v>Ron v.d. Venne</v>
      </c>
      <c r="F34" s="1" t="str">
        <f>'TT-spelers 2025-2026'!BV35</f>
        <v/>
      </c>
      <c r="G34" s="1">
        <f>'TT-spelers 2025-2026'!BW35</f>
        <v>37</v>
      </c>
      <c r="H34" s="1">
        <f>'TT-spelers 2025-2026'!BX35</f>
        <v>20</v>
      </c>
      <c r="I34" s="1">
        <f>'TT-spelers 2025-2026'!BY35</f>
        <v>11</v>
      </c>
      <c r="J34" s="1">
        <f>'TT-spelers 2025-2026'!BZ35</f>
        <v>21</v>
      </c>
      <c r="K34" s="1"/>
      <c r="M34" s="1"/>
      <c r="N34" s="1" t="str">
        <f>'TT-spelers 2025-2026'!CB35</f>
        <v>Ron v.d. Venne</v>
      </c>
      <c r="O34" s="1">
        <f>'TT-spelers 2025-2026'!CC35</f>
        <v>13</v>
      </c>
      <c r="P34" s="50">
        <f>'TT-spelers 2025-2026'!CD35</f>
        <v>1.24</v>
      </c>
      <c r="Q34" s="1">
        <f>'TT-spelers 2025-2026'!CE35</f>
        <v>8</v>
      </c>
      <c r="R34" s="50">
        <f>'TT-spelers 2025-2026'!CF35</f>
        <v>0.66</v>
      </c>
      <c r="S34" s="1">
        <f>'TT-spelers 2025-2026'!CG35</f>
        <v>6</v>
      </c>
      <c r="T34" s="63">
        <f>'TT-spelers 2025-2026'!CH35</f>
        <v>0.215</v>
      </c>
      <c r="U34" s="1">
        <f>'TT-spelers 2025-2026'!CI35</f>
        <v>2</v>
      </c>
      <c r="V34" s="50">
        <f>'TT-spelers 2025-2026'!CJ35</f>
        <v>0.61</v>
      </c>
      <c r="W34" s="1"/>
    </row>
    <row r="35" spans="1:23" x14ac:dyDescent="0.2">
      <c r="A35" s="1"/>
      <c r="B35" s="1" t="str">
        <f>'TT-spelers 2025-2026'!BR36</f>
        <v>B.V. Velden R</v>
      </c>
      <c r="C35" s="54">
        <f>'TT-spelers 2025-2026'!BS36</f>
        <v>39</v>
      </c>
      <c r="D35" s="54">
        <f>'TT-spelers 2025-2026'!BT36</f>
        <v>391</v>
      </c>
      <c r="E35" s="1" t="str">
        <f>'TT-spelers 2025-2026'!BU36</f>
        <v>Rob v. Heesch</v>
      </c>
      <c r="F35" s="1" t="str">
        <f>'TT-spelers 2025-2026'!BV36</f>
        <v/>
      </c>
      <c r="G35" s="1">
        <f>'TT-spelers 2025-2026'!BW36</f>
        <v>66</v>
      </c>
      <c r="H35" s="1">
        <f>'TT-spelers 2025-2026'!BX36</f>
        <v>39</v>
      </c>
      <c r="I35" s="1">
        <f>'TT-spelers 2025-2026'!BY36</f>
        <v>14</v>
      </c>
      <c r="J35" s="1">
        <f>'TT-spelers 2025-2026'!BZ36</f>
        <v>37</v>
      </c>
      <c r="K35" s="1"/>
      <c r="M35" s="1"/>
      <c r="N35" s="1" t="str">
        <f>'TT-spelers 2025-2026'!CB36</f>
        <v>Rob v. Heesch</v>
      </c>
      <c r="O35" s="1">
        <f>'TT-spelers 2025-2026'!CC36</f>
        <v>14</v>
      </c>
      <c r="P35" s="50">
        <f>'TT-spelers 2025-2026'!CD36</f>
        <v>2.19</v>
      </c>
      <c r="Q35" s="1">
        <f>'TT-spelers 2025-2026'!CE36</f>
        <v>9</v>
      </c>
      <c r="R35" s="50">
        <f>'TT-spelers 2025-2026'!CF36</f>
        <v>1.3</v>
      </c>
      <c r="S35" s="1">
        <f>'TT-spelers 2025-2026'!CG36</f>
        <v>7</v>
      </c>
      <c r="T35" s="63">
        <f>'TT-spelers 2025-2026'!CH36</f>
        <v>0.28100000000000003</v>
      </c>
      <c r="U35" s="1">
        <f>'TT-spelers 2025-2026'!CI36</f>
        <v>1</v>
      </c>
      <c r="V35" s="50">
        <f>'TT-spelers 2025-2026'!CJ36</f>
        <v>0.48</v>
      </c>
      <c r="W35" s="1"/>
    </row>
    <row r="36" spans="1:23" x14ac:dyDescent="0.2">
      <c r="A36" s="1"/>
      <c r="B36" s="1" t="str">
        <f>'TT-spelers 2025-2026'!BR37</f>
        <v/>
      </c>
      <c r="C36" s="54" t="str">
        <f>'TT-spelers 2025-2026'!BS37</f>
        <v/>
      </c>
      <c r="D36" s="54">
        <f>'TT-spelers 2025-2026'!BT37</f>
        <v>392</v>
      </c>
      <c r="E36" s="1" t="str">
        <f>'TT-spelers 2025-2026'!BU37</f>
        <v>Paul Crooijmans</v>
      </c>
      <c r="F36" s="1" t="str">
        <f>'TT-spelers 2025-2026'!BV37</f>
        <v/>
      </c>
      <c r="G36" s="1">
        <f>'TT-spelers 2025-2026'!BW37</f>
        <v>62</v>
      </c>
      <c r="H36" s="1">
        <f>'TT-spelers 2025-2026'!BX37</f>
        <v>35</v>
      </c>
      <c r="I36" s="1">
        <f>'TT-spelers 2025-2026'!BY37</f>
        <v>15</v>
      </c>
      <c r="J36" s="1">
        <f>'TT-spelers 2025-2026'!BZ37</f>
        <v>35</v>
      </c>
      <c r="K36" s="1"/>
      <c r="M36" s="1"/>
      <c r="N36" s="1" t="str">
        <f>'TT-spelers 2025-2026'!CB37</f>
        <v>Paul Crooijmans</v>
      </c>
      <c r="O36" s="1">
        <f>'TT-spelers 2025-2026'!CC37</f>
        <v>7</v>
      </c>
      <c r="P36" s="50">
        <f>'TT-spelers 2025-2026'!CD37</f>
        <v>2.0499999999999998</v>
      </c>
      <c r="Q36" s="1">
        <f>'TT-spelers 2025-2026'!CE37</f>
        <v>9</v>
      </c>
      <c r="R36" s="50">
        <f>'TT-spelers 2025-2026'!CF37</f>
        <v>1.17</v>
      </c>
      <c r="S36" s="1">
        <f>'TT-spelers 2025-2026'!CG37</f>
        <v>5</v>
      </c>
      <c r="T36" s="63">
        <f>'TT-spelers 2025-2026'!CH37</f>
        <v>0.29199999999999998</v>
      </c>
      <c r="U36" s="1">
        <f>'TT-spelers 2025-2026'!CI37</f>
        <v>1</v>
      </c>
      <c r="V36" s="50">
        <f>'TT-spelers 2025-2026'!CJ37</f>
        <v>0.74</v>
      </c>
      <c r="W36" s="1"/>
    </row>
    <row r="37" spans="1:23" x14ac:dyDescent="0.2">
      <c r="A37" s="1"/>
      <c r="B37" s="1" t="str">
        <f>'TT-spelers 2025-2026'!BR38</f>
        <v/>
      </c>
      <c r="C37" s="54" t="str">
        <f>'TT-spelers 2025-2026'!BS38</f>
        <v/>
      </c>
      <c r="D37" s="54">
        <f>'TT-spelers 2025-2026'!BT38</f>
        <v>393</v>
      </c>
      <c r="E37" s="1" t="str">
        <f>'TT-spelers 2025-2026'!BU38</f>
        <v>Jéro Teunissen</v>
      </c>
      <c r="F37" s="1" t="str">
        <f>'TT-spelers 2025-2026'!BV38</f>
        <v/>
      </c>
      <c r="G37" s="1">
        <f>'TT-spelers 2025-2026'!BW38</f>
        <v>55</v>
      </c>
      <c r="H37" s="1">
        <f>'TT-spelers 2025-2026'!BX38</f>
        <v>35</v>
      </c>
      <c r="I37" s="1">
        <f>'TT-spelers 2025-2026'!BY38</f>
        <v>18</v>
      </c>
      <c r="J37" s="1">
        <f>'TT-spelers 2025-2026'!BZ38</f>
        <v>31</v>
      </c>
      <c r="K37" s="1"/>
      <c r="M37" s="1"/>
      <c r="N37" s="1" t="str">
        <f>'TT-spelers 2025-2026'!CB38</f>
        <v>Jéro Teunissen</v>
      </c>
      <c r="O37" s="1">
        <f>'TT-spelers 2025-2026'!CC38</f>
        <v>4</v>
      </c>
      <c r="P37" s="50">
        <f>'TT-spelers 2025-2026'!CD38</f>
        <v>1.84</v>
      </c>
      <c r="Q37" s="1">
        <f>'TT-spelers 2025-2026'!CE38</f>
        <v>3</v>
      </c>
      <c r="R37" s="50">
        <f>'TT-spelers 2025-2026'!CF38</f>
        <v>1.1599999999999999</v>
      </c>
      <c r="S37" s="1">
        <f>'TT-spelers 2025-2026'!CG38</f>
        <v>7</v>
      </c>
      <c r="T37" s="63">
        <f>'TT-spelers 2025-2026'!CH38</f>
        <v>0.36599999999999999</v>
      </c>
      <c r="U37" s="1">
        <f>'TT-spelers 2025-2026'!CI38</f>
        <v>0</v>
      </c>
      <c r="V37" s="50" t="str">
        <f>'TT-spelers 2025-2026'!CJ38</f>
        <v/>
      </c>
      <c r="W37" s="1"/>
    </row>
    <row r="38" spans="1:23" x14ac:dyDescent="0.2">
      <c r="A38" s="1"/>
      <c r="B38" s="1" t="str">
        <f>'TT-spelers 2025-2026'!BR39</f>
        <v/>
      </c>
      <c r="C38" s="54" t="str">
        <f>'TT-spelers 2025-2026'!BS39</f>
        <v/>
      </c>
      <c r="D38" s="54">
        <f>'TT-spelers 2025-2026'!BT39</f>
        <v>394</v>
      </c>
      <c r="E38" s="1" t="str">
        <f>'TT-spelers 2025-2026'!BU39</f>
        <v>Cees Mooy</v>
      </c>
      <c r="F38" s="1" t="str">
        <f>'TT-spelers 2025-2026'!BV39</f>
        <v/>
      </c>
      <c r="G38" s="1">
        <f>'TT-spelers 2025-2026'!BW39</f>
        <v>33</v>
      </c>
      <c r="H38" s="1">
        <f>'TT-spelers 2025-2026'!BX39</f>
        <v>17</v>
      </c>
      <c r="I38" s="1">
        <f>'TT-spelers 2025-2026'!BY39</f>
        <v>16</v>
      </c>
      <c r="J38" s="1">
        <f>'TT-spelers 2025-2026'!BZ39</f>
        <v>19</v>
      </c>
      <c r="K38" s="1"/>
      <c r="M38" s="1"/>
      <c r="N38" s="1" t="str">
        <f>'TT-spelers 2025-2026'!CB39</f>
        <v>Cees Mooy</v>
      </c>
      <c r="O38" s="1">
        <f>'TT-spelers 2025-2026'!CC39</f>
        <v>4</v>
      </c>
      <c r="P38" s="50">
        <f>'TT-spelers 2025-2026'!CD39</f>
        <v>1.1100000000000001</v>
      </c>
      <c r="Q38" s="1">
        <f>'TT-spelers 2025-2026'!CE39</f>
        <v>7</v>
      </c>
      <c r="R38" s="50">
        <f>'TT-spelers 2025-2026'!CF39</f>
        <v>0.57999999999999996</v>
      </c>
      <c r="S38" s="1">
        <f>'TT-spelers 2025-2026'!CG39</f>
        <v>4</v>
      </c>
      <c r="T38" s="63">
        <f>'TT-spelers 2025-2026'!CH39</f>
        <v>0.32700000000000001</v>
      </c>
      <c r="U38" s="1">
        <f>'TT-spelers 2025-2026'!CI39</f>
        <v>2</v>
      </c>
      <c r="V38" s="50">
        <f>'TT-spelers 2025-2026'!CJ39</f>
        <v>0.89</v>
      </c>
      <c r="W38" s="1"/>
    </row>
    <row r="39" spans="1:23" x14ac:dyDescent="0.2">
      <c r="A39" s="1"/>
      <c r="B39" s="1" t="str">
        <f>'TT-spelers 2025-2026'!BR40</f>
        <v/>
      </c>
      <c r="C39" s="54" t="str">
        <f>'TT-spelers 2025-2026'!BS40</f>
        <v/>
      </c>
      <c r="D39" s="54">
        <f>'TT-spelers 2025-2026'!BT40</f>
        <v>395</v>
      </c>
      <c r="E39" s="1" t="str">
        <f>'TT-spelers 2025-2026'!BU40</f>
        <v>Leo Brueren</v>
      </c>
      <c r="F39" s="1" t="str">
        <f>'TT-spelers 2025-2026'!BV40</f>
        <v/>
      </c>
      <c r="G39" s="1">
        <f>'TT-spelers 2025-2026'!BW40</f>
        <v>22</v>
      </c>
      <c r="H39" s="1">
        <f>'TT-spelers 2025-2026'!BX40</f>
        <v>17</v>
      </c>
      <c r="I39" s="1">
        <f>'TT-spelers 2025-2026'!BY40</f>
        <v>11</v>
      </c>
      <c r="J39" s="1">
        <f>'TT-spelers 2025-2026'!BZ40</f>
        <v>12</v>
      </c>
      <c r="K39" s="1"/>
      <c r="M39" s="1"/>
      <c r="N39" s="1" t="str">
        <f>'TT-spelers 2025-2026'!CB40</f>
        <v>Leo Brueren</v>
      </c>
      <c r="O39" s="1">
        <f>'TT-spelers 2025-2026'!CC40</f>
        <v>3</v>
      </c>
      <c r="P39" s="50">
        <f>'TT-spelers 2025-2026'!CD40</f>
        <v>0.73</v>
      </c>
      <c r="Q39" s="1">
        <f>'TT-spelers 2025-2026'!CE40</f>
        <v>4</v>
      </c>
      <c r="R39" s="50">
        <f>'TT-spelers 2025-2026'!CF40</f>
        <v>0.56999999999999995</v>
      </c>
      <c r="S39" s="1">
        <f>'TT-spelers 2025-2026'!CG40</f>
        <v>0</v>
      </c>
      <c r="T39" s="63" t="str">
        <f>'TT-spelers 2025-2026'!CH40</f>
        <v/>
      </c>
      <c r="U39" s="1">
        <f>'TT-spelers 2025-2026'!CI40</f>
        <v>1</v>
      </c>
      <c r="V39" s="50">
        <f>'TT-spelers 2025-2026'!CJ40</f>
        <v>0.63</v>
      </c>
      <c r="W39" s="1"/>
    </row>
    <row r="40" spans="1:23" x14ac:dyDescent="0.2">
      <c r="A40" s="1"/>
      <c r="B40" s="1" t="str">
        <f>'TT-spelers 2025-2026'!BR41</f>
        <v>'t Ven 1</v>
      </c>
      <c r="C40" s="54">
        <f>'TT-spelers 2025-2026'!BS41</f>
        <v>41</v>
      </c>
      <c r="D40" s="54">
        <f>'TT-spelers 2025-2026'!BT41</f>
        <v>411</v>
      </c>
      <c r="E40" s="1" t="str">
        <f>'TT-spelers 2025-2026'!BU41</f>
        <v>Daniël van Cleef</v>
      </c>
      <c r="F40" s="1" t="str">
        <f>'TT-spelers 2025-2026'!BV41</f>
        <v>L</v>
      </c>
      <c r="G40" s="1">
        <f>'TT-spelers 2025-2026'!BW41</f>
        <v>57</v>
      </c>
      <c r="H40" s="1">
        <f>'TT-spelers 2025-2026'!BX41</f>
        <v>36</v>
      </c>
      <c r="I40" s="1">
        <f>'TT-spelers 2025-2026'!BY41</f>
        <v>17</v>
      </c>
      <c r="J40" s="1">
        <f>'TT-spelers 2025-2026'!BZ41</f>
        <v>32</v>
      </c>
      <c r="K40" s="1"/>
      <c r="M40" s="1"/>
      <c r="N40" s="1" t="str">
        <f>'TT-spelers 2025-2026'!CB41</f>
        <v>Daniël van Cleef</v>
      </c>
      <c r="O40" s="1">
        <f>'TT-spelers 2025-2026'!CC41</f>
        <v>6</v>
      </c>
      <c r="P40" s="50">
        <f>'TT-spelers 2025-2026'!CD41</f>
        <v>1.9</v>
      </c>
      <c r="Q40" s="1">
        <f>'TT-spelers 2025-2026'!CE41</f>
        <v>7</v>
      </c>
      <c r="R40" s="50">
        <f>'TT-spelers 2025-2026'!CF41</f>
        <v>1.19</v>
      </c>
      <c r="S40" s="1">
        <f>'TT-spelers 2025-2026'!CG41</f>
        <v>4</v>
      </c>
      <c r="T40" s="63">
        <f>'TT-spelers 2025-2026'!CH41</f>
        <v>0.34</v>
      </c>
      <c r="U40" s="1">
        <f>'TT-spelers 2025-2026'!CI41</f>
        <v>5</v>
      </c>
      <c r="V40" s="50">
        <f>'TT-spelers 2025-2026'!CJ41</f>
        <v>0.81</v>
      </c>
      <c r="W40" s="1"/>
    </row>
    <row r="41" spans="1:23" x14ac:dyDescent="0.2">
      <c r="A41" s="1"/>
      <c r="B41" s="1" t="str">
        <f>'TT-spelers 2025-2026'!BR42</f>
        <v/>
      </c>
      <c r="C41" s="54" t="str">
        <f>'TT-spelers 2025-2026'!BS42</f>
        <v/>
      </c>
      <c r="D41" s="54">
        <f>'TT-spelers 2025-2026'!BT42</f>
        <v>412</v>
      </c>
      <c r="E41" s="1" t="str">
        <f>'TT-spelers 2025-2026'!BU42</f>
        <v>Jan van Cleef</v>
      </c>
      <c r="F41" s="1" t="str">
        <f>'TT-spelers 2025-2026'!BV42</f>
        <v/>
      </c>
      <c r="G41" s="1">
        <f>'TT-spelers 2025-2026'!BW42</f>
        <v>46</v>
      </c>
      <c r="H41" s="1">
        <f>'TT-spelers 2025-2026'!BX42</f>
        <v>27</v>
      </c>
      <c r="I41" s="1">
        <f>'TT-spelers 2025-2026'!BY42</f>
        <v>16</v>
      </c>
      <c r="J41" s="1">
        <f>'TT-spelers 2025-2026'!BZ42</f>
        <v>26</v>
      </c>
      <c r="K41" s="1"/>
      <c r="M41" s="1"/>
      <c r="N41" s="1" t="str">
        <f>'TT-spelers 2025-2026'!CB42</f>
        <v>Jan van Cleef</v>
      </c>
      <c r="O41" s="1">
        <f>'TT-spelers 2025-2026'!CC42</f>
        <v>7</v>
      </c>
      <c r="P41" s="50">
        <f>'TT-spelers 2025-2026'!CD42</f>
        <v>1.52</v>
      </c>
      <c r="Q41" s="1">
        <f>'TT-spelers 2025-2026'!CE42</f>
        <v>6</v>
      </c>
      <c r="R41" s="50">
        <f>'TT-spelers 2025-2026'!CF42</f>
        <v>0.9</v>
      </c>
      <c r="S41" s="1">
        <f>'TT-spelers 2025-2026'!CG42</f>
        <v>2</v>
      </c>
      <c r="T41" s="63">
        <f>'TT-spelers 2025-2026'!CH42</f>
        <v>0.32300000000000001</v>
      </c>
      <c r="U41" s="1">
        <f>'TT-spelers 2025-2026'!CI42</f>
        <v>9</v>
      </c>
      <c r="V41" s="50">
        <f>'TT-spelers 2025-2026'!CJ42</f>
        <v>0.86</v>
      </c>
      <c r="W41" s="1"/>
    </row>
    <row r="42" spans="1:23" x14ac:dyDescent="0.2">
      <c r="A42" s="1"/>
      <c r="B42" s="1" t="str">
        <f>'TT-spelers 2025-2026'!BR43</f>
        <v/>
      </c>
      <c r="C42" s="54" t="str">
        <f>'TT-spelers 2025-2026'!BS43</f>
        <v/>
      </c>
      <c r="D42" s="54">
        <f>'TT-spelers 2025-2026'!BT43</f>
        <v>413</v>
      </c>
      <c r="E42" s="1" t="str">
        <f>'TT-spelers 2025-2026'!BU43</f>
        <v>André van Cleef</v>
      </c>
      <c r="F42" s="1" t="str">
        <f>'TT-spelers 2025-2026'!BV43</f>
        <v/>
      </c>
      <c r="G42" s="1">
        <f>'TT-spelers 2025-2026'!BW43</f>
        <v>44</v>
      </c>
      <c r="H42" s="1">
        <f>'TT-spelers 2025-2026'!BX43</f>
        <v>28</v>
      </c>
      <c r="I42" s="1">
        <f>'TT-spelers 2025-2026'!BY43</f>
        <v>15</v>
      </c>
      <c r="J42" s="1">
        <f>'TT-spelers 2025-2026'!BZ43</f>
        <v>25</v>
      </c>
      <c r="K42" s="1"/>
      <c r="M42" s="1"/>
      <c r="N42" s="1" t="str">
        <f>'TT-spelers 2025-2026'!CB43</f>
        <v>André van Cleef</v>
      </c>
      <c r="O42" s="1">
        <f>'TT-spelers 2025-2026'!CC43</f>
        <v>6</v>
      </c>
      <c r="P42" s="50">
        <f>'TT-spelers 2025-2026'!CD43</f>
        <v>1.46</v>
      </c>
      <c r="Q42" s="1">
        <f>'TT-spelers 2025-2026'!CE43</f>
        <v>3</v>
      </c>
      <c r="R42" s="50">
        <f>'TT-spelers 2025-2026'!CF43</f>
        <v>0.94</v>
      </c>
      <c r="S42" s="1">
        <f>'TT-spelers 2025-2026'!CG43</f>
        <v>6</v>
      </c>
      <c r="T42" s="63">
        <f>'TT-spelers 2025-2026'!CH43</f>
        <v>0.29199999999999998</v>
      </c>
      <c r="U42" s="1">
        <f>'TT-spelers 2025-2026'!CI43</f>
        <v>6</v>
      </c>
      <c r="V42" s="50">
        <f>'TT-spelers 2025-2026'!CJ43</f>
        <v>0.87</v>
      </c>
      <c r="W42" s="1"/>
    </row>
    <row r="43" spans="1:23" x14ac:dyDescent="0.2">
      <c r="A43" s="1"/>
      <c r="B43" s="1" t="str">
        <f>'TT-spelers 2025-2026'!BR44</f>
        <v/>
      </c>
      <c r="C43" s="54" t="str">
        <f>'TT-spelers 2025-2026'!BS44</f>
        <v/>
      </c>
      <c r="D43" s="54">
        <f>'TT-spelers 2025-2026'!BT44</f>
        <v>414</v>
      </c>
      <c r="E43" s="1" t="str">
        <f>'TT-spelers 2025-2026'!BU44</f>
        <v>Angela Verleysdonk</v>
      </c>
      <c r="F43" s="1" t="str">
        <f>'TT-spelers 2025-2026'!BV44</f>
        <v/>
      </c>
      <c r="G43" s="1">
        <f>'TT-spelers 2025-2026'!BW44</f>
        <v>30</v>
      </c>
      <c r="H43" s="1">
        <f>'TT-spelers 2025-2026'!BX44</f>
        <v>17</v>
      </c>
      <c r="I43" s="1">
        <f>'TT-spelers 2025-2026'!BY44</f>
        <v>16</v>
      </c>
      <c r="J43" s="1">
        <f>'TT-spelers 2025-2026'!BZ44</f>
        <v>17</v>
      </c>
      <c r="K43" s="1"/>
      <c r="M43" s="1"/>
      <c r="N43" s="1" t="str">
        <f>'TT-spelers 2025-2026'!CB44</f>
        <v>Angela Verleysdonk</v>
      </c>
      <c r="O43" s="1">
        <f>'TT-spelers 2025-2026'!CC44</f>
        <v>3</v>
      </c>
      <c r="P43" s="50">
        <f>'TT-spelers 2025-2026'!CD44</f>
        <v>0.99</v>
      </c>
      <c r="Q43" s="1">
        <f>'TT-spelers 2025-2026'!CE44</f>
        <v>5</v>
      </c>
      <c r="R43" s="50">
        <f>'TT-spelers 2025-2026'!CF44</f>
        <v>0.56000000000000005</v>
      </c>
      <c r="S43" s="1">
        <f>'TT-spelers 2025-2026'!CG44</f>
        <v>4</v>
      </c>
      <c r="T43" s="63">
        <f>'TT-spelers 2025-2026'!CH44</f>
        <v>0.317</v>
      </c>
      <c r="U43" s="1">
        <f>'TT-spelers 2025-2026'!CI44</f>
        <v>2</v>
      </c>
      <c r="V43" s="50">
        <f>'TT-spelers 2025-2026'!CJ44</f>
        <v>0.88</v>
      </c>
      <c r="W43" s="1"/>
    </row>
    <row r="44" spans="1:23" x14ac:dyDescent="0.2">
      <c r="A44" s="1"/>
      <c r="B44" s="1" t="str">
        <f>'TT-spelers 2025-2026'!BR45</f>
        <v>'t Ven R</v>
      </c>
      <c r="C44" s="54">
        <f>'TT-spelers 2025-2026'!BS45</f>
        <v>49</v>
      </c>
      <c r="D44" s="54">
        <f>'TT-spelers 2025-2026'!BT45</f>
        <v>491</v>
      </c>
      <c r="E44" s="1" t="str">
        <f>'TT-spelers 2025-2026'!BU45</f>
        <v>Jules Frits</v>
      </c>
      <c r="F44" s="1" t="str">
        <f>'TT-spelers 2025-2026'!BV45</f>
        <v/>
      </c>
      <c r="G44" s="1">
        <f>'TT-spelers 2025-2026'!BW45</f>
        <v>59</v>
      </c>
      <c r="H44" s="1">
        <f>'TT-spelers 2025-2026'!BX45</f>
        <v>34</v>
      </c>
      <c r="I44" s="1">
        <f>'TT-spelers 2025-2026'!BY45</f>
        <v>17</v>
      </c>
      <c r="J44" s="1">
        <f>'TT-spelers 2025-2026'!BZ45</f>
        <v>34</v>
      </c>
      <c r="K44" s="1"/>
      <c r="M44" s="1"/>
      <c r="N44" s="1" t="str">
        <f>'TT-spelers 2025-2026'!CB45</f>
        <v>Jules Frits</v>
      </c>
      <c r="O44" s="1">
        <f>'TT-spelers 2025-2026'!CC45</f>
        <v>0</v>
      </c>
      <c r="P44" s="50" t="str">
        <f>'TT-spelers 2025-2026'!CD45</f>
        <v/>
      </c>
      <c r="Q44" s="1">
        <f>'TT-spelers 2025-2026'!CE45</f>
        <v>0</v>
      </c>
      <c r="R44" s="50" t="str">
        <f>'TT-spelers 2025-2026'!CF45</f>
        <v/>
      </c>
      <c r="S44" s="1">
        <f>'TT-spelers 2025-2026'!CG45</f>
        <v>0</v>
      </c>
      <c r="T44" s="63" t="str">
        <f>'TT-spelers 2025-2026'!CH45</f>
        <v/>
      </c>
      <c r="U44" s="1">
        <f>'TT-spelers 2025-2026'!CI45</f>
        <v>0</v>
      </c>
      <c r="V44" s="50" t="str">
        <f>'TT-spelers 2025-2026'!CJ45</f>
        <v/>
      </c>
      <c r="W44" s="1"/>
    </row>
    <row r="45" spans="1:23" x14ac:dyDescent="0.2">
      <c r="A45" s="1"/>
      <c r="B45" s="1" t="str">
        <f>'TT-spelers 2025-2026'!BR46</f>
        <v/>
      </c>
      <c r="C45" s="54" t="str">
        <f>'TT-spelers 2025-2026'!BS46</f>
        <v/>
      </c>
      <c r="D45" s="54">
        <f>'TT-spelers 2025-2026'!BT46</f>
        <v>492</v>
      </c>
      <c r="E45" s="1" t="str">
        <f>'TT-spelers 2025-2026'!BU46</f>
        <v>Berend Driessen</v>
      </c>
      <c r="F45" s="1" t="str">
        <f>'TT-spelers 2025-2026'!BV46</f>
        <v/>
      </c>
      <c r="G45" s="1">
        <f>'TT-spelers 2025-2026'!BW46</f>
        <v>47</v>
      </c>
      <c r="H45" s="1">
        <f>'TT-spelers 2025-2026'!BX46</f>
        <v>29</v>
      </c>
      <c r="I45" s="1">
        <f>'TT-spelers 2025-2026'!BY46</f>
        <v>14</v>
      </c>
      <c r="J45" s="1">
        <f>'TT-spelers 2025-2026'!BZ46</f>
        <v>26</v>
      </c>
      <c r="K45" s="1"/>
      <c r="M45" s="1"/>
      <c r="N45" s="1" t="str">
        <f>'TT-spelers 2025-2026'!CB46</f>
        <v>Berend Driessen</v>
      </c>
      <c r="O45" s="1">
        <f>'TT-spelers 2025-2026'!CC46</f>
        <v>0</v>
      </c>
      <c r="P45" s="50" t="str">
        <f>'TT-spelers 2025-2026'!CD46</f>
        <v/>
      </c>
      <c r="Q45" s="1">
        <f>'TT-spelers 2025-2026'!CE46</f>
        <v>0</v>
      </c>
      <c r="R45" s="50" t="str">
        <f>'TT-spelers 2025-2026'!CF46</f>
        <v/>
      </c>
      <c r="S45" s="1">
        <f>'TT-spelers 2025-2026'!CG46</f>
        <v>0</v>
      </c>
      <c r="T45" s="63" t="str">
        <f>'TT-spelers 2025-2026'!CH46</f>
        <v/>
      </c>
      <c r="U45" s="1">
        <f>'TT-spelers 2025-2026'!CI46</f>
        <v>0</v>
      </c>
      <c r="V45" s="50" t="str">
        <f>'TT-spelers 2025-2026'!CJ46</f>
        <v/>
      </c>
      <c r="W45" s="1"/>
    </row>
    <row r="46" spans="1:23" x14ac:dyDescent="0.2">
      <c r="A46" s="1"/>
      <c r="B46" s="1" t="str">
        <f>'TT-spelers 2025-2026'!BR47</f>
        <v/>
      </c>
      <c r="C46" s="54" t="str">
        <f>'TT-spelers 2025-2026'!BS47</f>
        <v/>
      </c>
      <c r="D46" s="54">
        <f>'TT-spelers 2025-2026'!BT47</f>
        <v>493</v>
      </c>
      <c r="E46" s="1" t="str">
        <f>'TT-spelers 2025-2026'!BU47</f>
        <v>John Jacobs</v>
      </c>
      <c r="F46" s="1" t="str">
        <f>'TT-spelers 2025-2026'!BV47</f>
        <v/>
      </c>
      <c r="G46" s="1">
        <f>'TT-spelers 2025-2026'!BW47</f>
        <v>51</v>
      </c>
      <c r="H46" s="1">
        <f>'TT-spelers 2025-2026'!BX47</f>
        <v>58</v>
      </c>
      <c r="I46" s="1">
        <f>'TT-spelers 2025-2026'!BY47</f>
        <v>17</v>
      </c>
      <c r="J46" s="1">
        <f>'TT-spelers 2025-2026'!BZ47</f>
        <v>29</v>
      </c>
      <c r="K46" s="1"/>
      <c r="M46" s="1"/>
      <c r="N46" s="1" t="str">
        <f>'TT-spelers 2025-2026'!CB47</f>
        <v>John Jacobs</v>
      </c>
      <c r="O46" s="1">
        <f>'TT-spelers 2025-2026'!CC47</f>
        <v>0</v>
      </c>
      <c r="P46" s="50" t="str">
        <f>'TT-spelers 2025-2026'!CD47</f>
        <v/>
      </c>
      <c r="Q46" s="1">
        <f>'TT-spelers 2025-2026'!CE47</f>
        <v>1</v>
      </c>
      <c r="R46" s="50">
        <f>'TT-spelers 2025-2026'!CF47</f>
        <v>1.93</v>
      </c>
      <c r="S46" s="1">
        <f>'TT-spelers 2025-2026'!CG47</f>
        <v>5</v>
      </c>
      <c r="T46" s="63">
        <f>'TT-spelers 2025-2026'!CH47</f>
        <v>0.34499999999999997</v>
      </c>
      <c r="U46" s="1">
        <f>'TT-spelers 2025-2026'!CI47</f>
        <v>0</v>
      </c>
      <c r="V46" s="50" t="str">
        <f>'TT-spelers 2025-2026'!CJ47</f>
        <v/>
      </c>
      <c r="W46" s="1"/>
    </row>
    <row r="47" spans="1:23" x14ac:dyDescent="0.2">
      <c r="A47" s="1"/>
      <c r="B47" s="1" t="str">
        <f>'TT-spelers 2025-2026'!BR48</f>
        <v>De Witte Berg 1</v>
      </c>
      <c r="C47" s="54">
        <f>'TT-spelers 2025-2026'!BS48</f>
        <v>51</v>
      </c>
      <c r="D47" s="54">
        <f>'TT-spelers 2025-2026'!BT48</f>
        <v>511</v>
      </c>
      <c r="E47" s="1" t="str">
        <f>'TT-spelers 2025-2026'!BU48</f>
        <v>Hans v.d. Hombergh</v>
      </c>
      <c r="F47" s="1" t="str">
        <f>'TT-spelers 2025-2026'!BV48</f>
        <v/>
      </c>
      <c r="G47" s="1">
        <f>'TT-spelers 2025-2026'!BW48</f>
        <v>138</v>
      </c>
      <c r="H47" s="1">
        <f>'TT-spelers 2025-2026'!BX48</f>
        <v>50</v>
      </c>
      <c r="I47" s="1">
        <f>'TT-spelers 2025-2026'!BY48</f>
        <v>23</v>
      </c>
      <c r="J47" s="1">
        <f>'TT-spelers 2025-2026'!BZ48</f>
        <v>78</v>
      </c>
      <c r="K47" s="1"/>
      <c r="M47" s="1"/>
      <c r="N47" s="1" t="str">
        <f>'TT-spelers 2025-2026'!CB48</f>
        <v>Hans v.d. Hombergh</v>
      </c>
      <c r="O47" s="1">
        <f>'TT-spelers 2025-2026'!CC48</f>
        <v>19</v>
      </c>
      <c r="P47" s="50">
        <f>'TT-spelers 2025-2026'!CD48</f>
        <v>4.5999999999999996</v>
      </c>
      <c r="Q47" s="1">
        <f>'TT-spelers 2025-2026'!CE48</f>
        <v>9</v>
      </c>
      <c r="R47" s="50">
        <f>'TT-spelers 2025-2026'!CF48</f>
        <v>1.65</v>
      </c>
      <c r="S47" s="1">
        <f>'TT-spelers 2025-2026'!CG48</f>
        <v>15</v>
      </c>
      <c r="T47" s="63">
        <f>'TT-spelers 2025-2026'!CH48</f>
        <v>0.45</v>
      </c>
      <c r="U47" s="1">
        <f>'TT-spelers 2025-2026'!CI48</f>
        <v>1</v>
      </c>
      <c r="V47" s="50">
        <f>'TT-spelers 2025-2026'!CJ48</f>
        <v>1.47</v>
      </c>
      <c r="W47" s="1"/>
    </row>
    <row r="48" spans="1:23" x14ac:dyDescent="0.2">
      <c r="A48" s="1"/>
      <c r="B48" s="1" t="str">
        <f>'TT-spelers 2025-2026'!BR49</f>
        <v/>
      </c>
      <c r="C48" s="54" t="str">
        <f>'TT-spelers 2025-2026'!BS49</f>
        <v/>
      </c>
      <c r="D48" s="54">
        <f>'TT-spelers 2025-2026'!BT49</f>
        <v>512</v>
      </c>
      <c r="E48" s="1" t="str">
        <f>'TT-spelers 2025-2026'!BU49</f>
        <v>Jos v. Wijlick</v>
      </c>
      <c r="F48" s="1" t="str">
        <f>'TT-spelers 2025-2026'!BV49</f>
        <v>L</v>
      </c>
      <c r="G48" s="1">
        <f>'TT-spelers 2025-2026'!BW49</f>
        <v>59</v>
      </c>
      <c r="H48" s="1">
        <f>'TT-spelers 2025-2026'!BX49</f>
        <v>32</v>
      </c>
      <c r="I48" s="1">
        <f>'TT-spelers 2025-2026'!BY49</f>
        <v>17</v>
      </c>
      <c r="J48" s="1">
        <f>'TT-spelers 2025-2026'!BZ49</f>
        <v>33</v>
      </c>
      <c r="K48" s="1"/>
      <c r="M48" s="1"/>
      <c r="N48" s="1" t="str">
        <f>'TT-spelers 2025-2026'!CB49</f>
        <v>Jos v. Wijlick</v>
      </c>
      <c r="O48" s="1">
        <f>'TT-spelers 2025-2026'!CC49</f>
        <v>9</v>
      </c>
      <c r="P48" s="50">
        <f>'TT-spelers 2025-2026'!CD49</f>
        <v>1.97</v>
      </c>
      <c r="Q48" s="1">
        <f>'TT-spelers 2025-2026'!CE49</f>
        <v>12</v>
      </c>
      <c r="R48" s="50">
        <f>'TT-spelers 2025-2026'!CF49</f>
        <v>1.07</v>
      </c>
      <c r="S48" s="1">
        <f>'TT-spelers 2025-2026'!CG49</f>
        <v>10</v>
      </c>
      <c r="T48" s="63">
        <f>'TT-spelers 2025-2026'!CH49</f>
        <v>0.34399999999999997</v>
      </c>
      <c r="U48" s="1">
        <f>'TT-spelers 2025-2026'!CI49</f>
        <v>8</v>
      </c>
      <c r="V48" s="50">
        <f>'TT-spelers 2025-2026'!CJ49</f>
        <v>1</v>
      </c>
      <c r="W48" s="1"/>
    </row>
    <row r="49" spans="1:23" x14ac:dyDescent="0.2">
      <c r="A49" s="1"/>
      <c r="B49" s="1" t="str">
        <f>'TT-spelers 2025-2026'!BR50</f>
        <v/>
      </c>
      <c r="C49" s="54" t="str">
        <f>'TT-spelers 2025-2026'!BS50</f>
        <v/>
      </c>
      <c r="D49" s="54">
        <f>'TT-spelers 2025-2026'!BT50</f>
        <v>513</v>
      </c>
      <c r="E49" s="1" t="str">
        <f>'TT-spelers 2025-2026'!BU50</f>
        <v>René Kessels</v>
      </c>
      <c r="F49" s="1" t="str">
        <f>'TT-spelers 2025-2026'!BV50</f>
        <v/>
      </c>
      <c r="G49" s="1">
        <f>'TT-spelers 2025-2026'!BW50</f>
        <v>37</v>
      </c>
      <c r="H49" s="1">
        <f>'TT-spelers 2025-2026'!BX50</f>
        <v>15</v>
      </c>
      <c r="I49" s="1">
        <f>'TT-spelers 2025-2026'!BY50</f>
        <v>13</v>
      </c>
      <c r="J49" s="1">
        <f>'TT-spelers 2025-2026'!BZ50</f>
        <v>21</v>
      </c>
      <c r="K49" s="1"/>
      <c r="M49" s="1"/>
      <c r="N49" s="1" t="str">
        <f>'TT-spelers 2025-2026'!CB50</f>
        <v>René Kessels</v>
      </c>
      <c r="O49" s="1">
        <f>'TT-spelers 2025-2026'!CC50</f>
        <v>3</v>
      </c>
      <c r="P49" s="50">
        <f>'TT-spelers 2025-2026'!CD50</f>
        <v>1.24</v>
      </c>
      <c r="Q49" s="1">
        <f>'TT-spelers 2025-2026'!CE50</f>
        <v>4</v>
      </c>
      <c r="R49" s="50">
        <f>'TT-spelers 2025-2026'!CF50</f>
        <v>0.51</v>
      </c>
      <c r="S49" s="1">
        <f>'TT-spelers 2025-2026'!CG50</f>
        <v>0</v>
      </c>
      <c r="T49" s="63" t="str">
        <f>'TT-spelers 2025-2026'!CH50</f>
        <v/>
      </c>
      <c r="U49" s="1">
        <f>'TT-spelers 2025-2026'!CI50</f>
        <v>1</v>
      </c>
      <c r="V49" s="50">
        <f>'TT-spelers 2025-2026'!CJ50</f>
        <v>1</v>
      </c>
      <c r="W49" s="1"/>
    </row>
    <row r="50" spans="1:23" x14ac:dyDescent="0.2">
      <c r="A50" s="1"/>
      <c r="B50" s="1" t="str">
        <f>'TT-spelers 2025-2026'!BR51</f>
        <v/>
      </c>
      <c r="C50" s="54" t="str">
        <f>'TT-spelers 2025-2026'!BS51</f>
        <v/>
      </c>
      <c r="D50" s="54">
        <f>'TT-spelers 2025-2026'!BT51</f>
        <v>514</v>
      </c>
      <c r="E50" s="1" t="str">
        <f>'TT-spelers 2025-2026'!BU51</f>
        <v>Hay in 't Zandt</v>
      </c>
      <c r="F50" s="1" t="str">
        <f>'TT-spelers 2025-2026'!BV51</f>
        <v/>
      </c>
      <c r="G50" s="1">
        <f>'TT-spelers 2025-2026'!BW51</f>
        <v>41</v>
      </c>
      <c r="H50" s="1">
        <f>'TT-spelers 2025-2026'!BX51</f>
        <v>24</v>
      </c>
      <c r="I50" s="1">
        <f>'TT-spelers 2025-2026'!BY51</f>
        <v>10</v>
      </c>
      <c r="J50" s="1">
        <f>'TT-spelers 2025-2026'!BZ51</f>
        <v>23</v>
      </c>
      <c r="K50" s="1"/>
      <c r="M50" s="1"/>
      <c r="N50" s="1" t="str">
        <f>'TT-spelers 2025-2026'!CB51</f>
        <v>Hay in 't Zandt</v>
      </c>
      <c r="O50" s="1">
        <f>'TT-spelers 2025-2026'!CC51</f>
        <v>11</v>
      </c>
      <c r="P50" s="50">
        <f>'TT-spelers 2025-2026'!CD51</f>
        <v>1.37</v>
      </c>
      <c r="Q50" s="1">
        <f>'TT-spelers 2025-2026'!CE51</f>
        <v>11</v>
      </c>
      <c r="R50" s="50">
        <f>'TT-spelers 2025-2026'!CF51</f>
        <v>0.8</v>
      </c>
      <c r="S50" s="1">
        <f>'TT-spelers 2025-2026'!CG51</f>
        <v>8</v>
      </c>
      <c r="T50" s="63">
        <f>'TT-spelers 2025-2026'!CH51</f>
        <v>0.20599999999999999</v>
      </c>
      <c r="U50" s="1">
        <f>'TT-spelers 2025-2026'!CI51</f>
        <v>6</v>
      </c>
      <c r="V50" s="50">
        <f>'TT-spelers 2025-2026'!CJ51</f>
        <v>0.69</v>
      </c>
      <c r="W50" s="1"/>
    </row>
    <row r="51" spans="1:23" x14ac:dyDescent="0.2">
      <c r="A51" s="1"/>
      <c r="B51" s="1" t="str">
        <f>'TT-spelers 2025-2026'!BR52</f>
        <v>De Witte Berg R</v>
      </c>
      <c r="C51" s="54">
        <f>'TT-spelers 2025-2026'!BS52</f>
        <v>59</v>
      </c>
      <c r="D51" s="54">
        <f>'TT-spelers 2025-2026'!BT52</f>
        <v>591</v>
      </c>
      <c r="E51" s="1" t="str">
        <f>'TT-spelers 2025-2026'!BU52</f>
        <v>Frank Weijs</v>
      </c>
      <c r="F51" s="1" t="str">
        <f>'TT-spelers 2025-2026'!BV52</f>
        <v/>
      </c>
      <c r="G51" s="1">
        <f>'TT-spelers 2025-2026'!BW52</f>
        <v>43</v>
      </c>
      <c r="H51" s="1">
        <f>'TT-spelers 2025-2026'!BX52</f>
        <v>27</v>
      </c>
      <c r="I51" s="1">
        <f>'TT-spelers 2025-2026'!BY52</f>
        <v>14</v>
      </c>
      <c r="J51" s="1">
        <f>'TT-spelers 2025-2026'!BZ52</f>
        <v>24</v>
      </c>
      <c r="K51" s="1"/>
      <c r="M51" s="1"/>
      <c r="N51" s="1" t="str">
        <f>'TT-spelers 2025-2026'!CB52</f>
        <v>Frank Weijs</v>
      </c>
      <c r="O51" s="1">
        <f>'TT-spelers 2025-2026'!CC52</f>
        <v>0</v>
      </c>
      <c r="P51" s="50" t="str">
        <f>'TT-spelers 2025-2026'!CD52</f>
        <v/>
      </c>
      <c r="Q51" s="1">
        <f>'TT-spelers 2025-2026'!CE52</f>
        <v>0</v>
      </c>
      <c r="R51" s="50" t="str">
        <f>'TT-spelers 2025-2026'!CF52</f>
        <v/>
      </c>
      <c r="S51" s="1">
        <f>'TT-spelers 2025-2026'!CG52</f>
        <v>0</v>
      </c>
      <c r="T51" s="63" t="str">
        <f>'TT-spelers 2025-2026'!CH52</f>
        <v/>
      </c>
      <c r="U51" s="1">
        <f>'TT-spelers 2025-2026'!CI52</f>
        <v>0</v>
      </c>
      <c r="V51" s="50" t="str">
        <f>'TT-spelers 2025-2026'!CJ52</f>
        <v/>
      </c>
      <c r="W51" s="1"/>
    </row>
    <row r="52" spans="1:23" x14ac:dyDescent="0.2">
      <c r="A52" s="1"/>
      <c r="B52" s="1" t="str">
        <f>'TT-spelers 2025-2026'!BR53</f>
        <v/>
      </c>
      <c r="C52" s="54" t="str">
        <f>'TT-spelers 2025-2026'!BS53</f>
        <v/>
      </c>
      <c r="D52" s="54">
        <f>'TT-spelers 2025-2026'!BT53</f>
        <v>592</v>
      </c>
      <c r="E52" s="1" t="str">
        <f>'TT-spelers 2025-2026'!BU53</f>
        <v>Piet Janssen</v>
      </c>
      <c r="F52" s="1" t="str">
        <f>'TT-spelers 2025-2026'!BV53</f>
        <v/>
      </c>
      <c r="G52" s="1">
        <f>'TT-spelers 2025-2026'!BW53</f>
        <v>32</v>
      </c>
      <c r="H52" s="1">
        <f>'TT-spelers 2025-2026'!BX53</f>
        <v>23</v>
      </c>
      <c r="I52" s="1">
        <f>'TT-spelers 2025-2026'!BY53</f>
        <v>11</v>
      </c>
      <c r="J52" s="1">
        <f>'TT-spelers 2025-2026'!BZ53</f>
        <v>18</v>
      </c>
      <c r="K52" s="1"/>
      <c r="M52" s="1"/>
      <c r="N52" s="1" t="str">
        <f>'TT-spelers 2025-2026'!CB53</f>
        <v>Piet Janssen</v>
      </c>
      <c r="O52" s="1">
        <f>'TT-spelers 2025-2026'!CC53</f>
        <v>0</v>
      </c>
      <c r="P52" s="50" t="str">
        <f>'TT-spelers 2025-2026'!CD53</f>
        <v/>
      </c>
      <c r="Q52" s="1">
        <f>'TT-spelers 2025-2026'!CE53</f>
        <v>0</v>
      </c>
      <c r="R52" s="50" t="str">
        <f>'TT-spelers 2025-2026'!CF53</f>
        <v/>
      </c>
      <c r="S52" s="1">
        <f>'TT-spelers 2025-2026'!CG53</f>
        <v>0</v>
      </c>
      <c r="T52" s="63" t="str">
        <f>'TT-spelers 2025-2026'!CH53</f>
        <v/>
      </c>
      <c r="U52" s="1">
        <f>'TT-spelers 2025-2026'!CI53</f>
        <v>0</v>
      </c>
      <c r="V52" s="50" t="str">
        <f>'TT-spelers 2025-2026'!CJ53</f>
        <v/>
      </c>
      <c r="W52" s="1"/>
    </row>
    <row r="53" spans="1:23" x14ac:dyDescent="0.2">
      <c r="A53" s="1"/>
      <c r="B53" s="1" t="str">
        <f>'TT-spelers 2025-2026'!BR54</f>
        <v/>
      </c>
      <c r="C53" s="54" t="str">
        <f>'TT-spelers 2025-2026'!BS54</f>
        <v/>
      </c>
      <c r="D53" s="54">
        <f>'TT-spelers 2025-2026'!BT54</f>
        <v>593</v>
      </c>
      <c r="E53" s="1" t="str">
        <f>'TT-spelers 2025-2026'!BU54</f>
        <v>Peter Peters</v>
      </c>
      <c r="F53" s="1" t="str">
        <f>'TT-spelers 2025-2026'!BV54</f>
        <v/>
      </c>
      <c r="G53" s="1">
        <f>'TT-spelers 2025-2026'!BW54</f>
        <v>24</v>
      </c>
      <c r="H53" s="1">
        <f>'TT-spelers 2025-2026'!BX54</f>
        <v>20</v>
      </c>
      <c r="I53" s="1">
        <f>'TT-spelers 2025-2026'!BY54</f>
        <v>10</v>
      </c>
      <c r="J53" s="1">
        <f>'TT-spelers 2025-2026'!BZ54</f>
        <v>13</v>
      </c>
      <c r="K53" s="1"/>
      <c r="M53" s="1"/>
      <c r="N53" s="1" t="str">
        <f>'TT-spelers 2025-2026'!CB54</f>
        <v>Peter Peters</v>
      </c>
      <c r="O53" s="1">
        <f>'TT-spelers 2025-2026'!CC54</f>
        <v>5</v>
      </c>
      <c r="P53" s="50">
        <f>'TT-spelers 2025-2026'!CD54</f>
        <v>0.79</v>
      </c>
      <c r="Q53" s="1">
        <f>'TT-spelers 2025-2026'!CE54</f>
        <v>0</v>
      </c>
      <c r="R53" s="50" t="str">
        <f>'TT-spelers 2025-2026'!CF54</f>
        <v/>
      </c>
      <c r="S53" s="1">
        <f>'TT-spelers 2025-2026'!CG54</f>
        <v>0</v>
      </c>
      <c r="T53" s="63" t="str">
        <f>'TT-spelers 2025-2026'!CH54</f>
        <v/>
      </c>
      <c r="U53" s="1">
        <f>'TT-spelers 2025-2026'!CI54</f>
        <v>0</v>
      </c>
      <c r="V53" s="50" t="str">
        <f>'TT-spelers 2025-2026'!CJ54</f>
        <v/>
      </c>
      <c r="W53" s="1"/>
    </row>
    <row r="54" spans="1:23" x14ac:dyDescent="0.2">
      <c r="A54" s="1"/>
      <c r="B54" s="1" t="str">
        <f>'TT-spelers 2025-2026'!BR55</f>
        <v/>
      </c>
      <c r="C54" s="54" t="str">
        <f>'TT-spelers 2025-2026'!BS55</f>
        <v/>
      </c>
      <c r="D54" s="54">
        <f>'TT-spelers 2025-2026'!BT55</f>
        <v>594</v>
      </c>
      <c r="E54" s="1" t="str">
        <f>'TT-spelers 2025-2026'!BU55</f>
        <v>Ron Driessen</v>
      </c>
      <c r="F54" s="1" t="str">
        <f>'TT-spelers 2025-2026'!BV55</f>
        <v/>
      </c>
      <c r="G54" s="1">
        <f>'TT-spelers 2025-2026'!BW55</f>
        <v>26</v>
      </c>
      <c r="H54" s="1">
        <f>'TT-spelers 2025-2026'!BX55</f>
        <v>14</v>
      </c>
      <c r="I54" s="1">
        <f>'TT-spelers 2025-2026'!BY55</f>
        <v>11</v>
      </c>
      <c r="J54" s="1">
        <f>'TT-spelers 2025-2026'!BZ55</f>
        <v>15</v>
      </c>
      <c r="K54" s="1"/>
      <c r="M54" s="1"/>
      <c r="N54" s="1" t="str">
        <f>'TT-spelers 2025-2026'!CB55</f>
        <v>Ron Driessen</v>
      </c>
      <c r="O54" s="1">
        <f>'TT-spelers 2025-2026'!CC55</f>
        <v>1</v>
      </c>
      <c r="P54" s="50">
        <f>'TT-spelers 2025-2026'!CD55</f>
        <v>0.88</v>
      </c>
      <c r="Q54" s="1">
        <f>'TT-spelers 2025-2026'!CE55</f>
        <v>1</v>
      </c>
      <c r="R54" s="50">
        <f>'TT-spelers 2025-2026'!CF55</f>
        <v>0.47</v>
      </c>
      <c r="S54" s="1">
        <f>'TT-spelers 2025-2026'!CG55</f>
        <v>0</v>
      </c>
      <c r="T54" s="63" t="str">
        <f>'TT-spelers 2025-2026'!CH55</f>
        <v/>
      </c>
      <c r="U54" s="1">
        <f>'TT-spelers 2025-2026'!CI55</f>
        <v>1</v>
      </c>
      <c r="V54" s="50">
        <f>'TT-spelers 2025-2026'!CJ55</f>
        <v>0.67</v>
      </c>
      <c r="W54" s="1"/>
    </row>
    <row r="55" spans="1:23" x14ac:dyDescent="0.2">
      <c r="A55" s="1"/>
      <c r="B55" s="1" t="str">
        <f>'TT-spelers 2025-2026'!BR56</f>
        <v/>
      </c>
      <c r="C55" s="54" t="str">
        <f>'TT-spelers 2025-2026'!BS56</f>
        <v/>
      </c>
      <c r="D55" s="54">
        <f>'TT-spelers 2025-2026'!BT56</f>
        <v>595</v>
      </c>
      <c r="E55" s="1" t="str">
        <f>'TT-spelers 2025-2026'!BU56</f>
        <v>Ron Heijnen</v>
      </c>
      <c r="F55" s="1" t="str">
        <f>'TT-spelers 2025-2026'!BV56</f>
        <v/>
      </c>
      <c r="G55" s="1">
        <f>'TT-spelers 2025-2026'!BW56</f>
        <v>28</v>
      </c>
      <c r="H55" s="1">
        <f>'TT-spelers 2025-2026'!BX56</f>
        <v>19</v>
      </c>
      <c r="I55" s="1">
        <f>'TT-spelers 2025-2026'!BY56</f>
        <v>7</v>
      </c>
      <c r="J55" s="1">
        <f>'TT-spelers 2025-2026'!BZ56</f>
        <v>16</v>
      </c>
      <c r="K55" s="1"/>
      <c r="M55" s="1"/>
      <c r="N55" s="1" t="str">
        <f>'TT-spelers 2025-2026'!CB56</f>
        <v>Ron Heijnen</v>
      </c>
      <c r="O55" s="1">
        <f>'TT-spelers 2025-2026'!CC56</f>
        <v>13</v>
      </c>
      <c r="P55" s="50">
        <f>'TT-spelers 2025-2026'!CD56</f>
        <v>0.93</v>
      </c>
      <c r="Q55" s="1">
        <f>'TT-spelers 2025-2026'!CE56</f>
        <v>11</v>
      </c>
      <c r="R55" s="50">
        <f>'TT-spelers 2025-2026'!CF56</f>
        <v>0.63</v>
      </c>
      <c r="S55" s="1">
        <f>'TT-spelers 2025-2026'!CG56</f>
        <v>4</v>
      </c>
      <c r="T55" s="63">
        <f>'TT-spelers 2025-2026'!CH56</f>
        <v>0.14599999999999999</v>
      </c>
      <c r="U55" s="1">
        <f>'TT-spelers 2025-2026'!CI56</f>
        <v>5</v>
      </c>
      <c r="V55" s="50">
        <f>'TT-spelers 2025-2026'!CJ56</f>
        <v>0.45</v>
      </c>
      <c r="W55" s="1"/>
    </row>
    <row r="56" spans="1:23" x14ac:dyDescent="0.2">
      <c r="A56" s="1"/>
      <c r="B56" s="1" t="str">
        <f>'TT-spelers 2025-2026'!BR57</f>
        <v/>
      </c>
      <c r="C56" s="54" t="str">
        <f>'TT-spelers 2025-2026'!BS57</f>
        <v/>
      </c>
      <c r="D56" s="54">
        <f>'TT-spelers 2025-2026'!BT57</f>
        <v>596</v>
      </c>
      <c r="E56" s="1" t="str">
        <f>'TT-spelers 2025-2026'!BU57</f>
        <v>Martien Hendrick</v>
      </c>
      <c r="F56" s="1" t="str">
        <f>'TT-spelers 2025-2026'!BV57</f>
        <v/>
      </c>
      <c r="G56" s="1">
        <f>'TT-spelers 2025-2026'!BW57</f>
        <v>25</v>
      </c>
      <c r="H56" s="1">
        <f>'TT-spelers 2025-2026'!BX57</f>
        <v>20</v>
      </c>
      <c r="I56" s="1">
        <f>'TT-spelers 2025-2026'!BY57</f>
        <v>10</v>
      </c>
      <c r="J56" s="1">
        <f>'TT-spelers 2025-2026'!BZ57</f>
        <v>14</v>
      </c>
      <c r="K56" s="1"/>
      <c r="M56" s="1"/>
      <c r="N56" s="1" t="str">
        <f>'TT-spelers 2025-2026'!CB57</f>
        <v>Martien Hendrick</v>
      </c>
      <c r="O56" s="1">
        <f>'TT-spelers 2025-2026'!CC57</f>
        <v>0</v>
      </c>
      <c r="P56" s="50" t="str">
        <f>'TT-spelers 2025-2026'!CD57</f>
        <v/>
      </c>
      <c r="Q56" s="1">
        <f>'TT-spelers 2025-2026'!CE57</f>
        <v>0</v>
      </c>
      <c r="R56" s="50" t="str">
        <f>'TT-spelers 2025-2026'!CF57</f>
        <v/>
      </c>
      <c r="S56" s="1">
        <f>'TT-spelers 2025-2026'!CG57</f>
        <v>0</v>
      </c>
      <c r="T56" s="63" t="str">
        <f>'TT-spelers 2025-2026'!CH57</f>
        <v/>
      </c>
      <c r="U56" s="1">
        <f>'TT-spelers 2025-2026'!CI57</f>
        <v>0</v>
      </c>
      <c r="V56" s="50" t="str">
        <f>'TT-spelers 2025-2026'!CJ57</f>
        <v/>
      </c>
      <c r="W56" s="1"/>
    </row>
    <row r="57" spans="1:23" x14ac:dyDescent="0.2">
      <c r="A57" s="1"/>
      <c r="B57" s="1" t="str">
        <f>'TT-spelers 2025-2026'!BR58</f>
        <v/>
      </c>
      <c r="C57" s="54" t="str">
        <f>'TT-spelers 2025-2026'!BS58</f>
        <v/>
      </c>
      <c r="D57" s="54">
        <f>'TT-spelers 2025-2026'!BT58</f>
        <v>597</v>
      </c>
      <c r="E57" s="1" t="str">
        <f>'TT-spelers 2025-2026'!BU58</f>
        <v>René Huijs</v>
      </c>
      <c r="F57" s="1" t="str">
        <f>'TT-spelers 2025-2026'!BV58</f>
        <v/>
      </c>
      <c r="G57" s="1">
        <f>'TT-spelers 2025-2026'!BW58</f>
        <v>23</v>
      </c>
      <c r="H57" s="1">
        <f>'TT-spelers 2025-2026'!BX58</f>
        <v>20</v>
      </c>
      <c r="I57" s="1">
        <f>'TT-spelers 2025-2026'!BY58</f>
        <v>10</v>
      </c>
      <c r="J57" s="1">
        <f>'TT-spelers 2025-2026'!BZ58</f>
        <v>13</v>
      </c>
      <c r="K57" s="1"/>
      <c r="M57" s="1"/>
      <c r="N57" s="1" t="str">
        <f>'TT-spelers 2025-2026'!CB58</f>
        <v>René Huijs</v>
      </c>
      <c r="O57" s="1">
        <f>'TT-spelers 2025-2026'!CC58</f>
        <v>0</v>
      </c>
      <c r="P57" s="50" t="str">
        <f>'TT-spelers 2025-2026'!CD58</f>
        <v/>
      </c>
      <c r="Q57" s="1">
        <f>'TT-spelers 2025-2026'!CE58</f>
        <v>0</v>
      </c>
      <c r="R57" s="50" t="str">
        <f>'TT-spelers 2025-2026'!CF58</f>
        <v/>
      </c>
      <c r="S57" s="1">
        <f>'TT-spelers 2025-2026'!CG58</f>
        <v>0</v>
      </c>
      <c r="T57" s="63" t="str">
        <f>'TT-spelers 2025-2026'!CH58</f>
        <v/>
      </c>
      <c r="U57" s="1">
        <f>'TT-spelers 2025-2026'!CI58</f>
        <v>0</v>
      </c>
      <c r="V57" s="50" t="str">
        <f>'TT-spelers 2025-2026'!CJ58</f>
        <v/>
      </c>
      <c r="W57" s="1"/>
    </row>
    <row r="58" spans="1:23" x14ac:dyDescent="0.2">
      <c r="A58" s="1"/>
      <c r="B58" s="1" t="str">
        <f>'TT-spelers 2025-2026'!BR59</f>
        <v/>
      </c>
      <c r="C58" s="54" t="str">
        <f>'TT-spelers 2025-2026'!BS59</f>
        <v/>
      </c>
      <c r="D58" s="54">
        <f>'TT-spelers 2025-2026'!BT59</f>
        <v>598</v>
      </c>
      <c r="E58" s="1" t="str">
        <f>'TT-spelers 2025-2026'!BU59</f>
        <v>Ruud Kusters</v>
      </c>
      <c r="F58" s="1" t="str">
        <f>'TT-spelers 2025-2026'!BV59</f>
        <v/>
      </c>
      <c r="G58" s="1">
        <f>'TT-spelers 2025-2026'!BW59</f>
        <v>16</v>
      </c>
      <c r="H58" s="1">
        <f>'TT-spelers 2025-2026'!BX59</f>
        <v>16</v>
      </c>
      <c r="I58" s="1">
        <f>'TT-spelers 2025-2026'!BY59</f>
        <v>8</v>
      </c>
      <c r="J58" s="1">
        <f>'TT-spelers 2025-2026'!BZ59</f>
        <v>9</v>
      </c>
      <c r="K58" s="1"/>
      <c r="M58" s="1"/>
      <c r="N58" s="1" t="str">
        <f>'TT-spelers 2025-2026'!CB59</f>
        <v>Ruud Kusters</v>
      </c>
      <c r="O58" s="1">
        <f>'TT-spelers 2025-2026'!CC59</f>
        <v>0</v>
      </c>
      <c r="P58" s="50" t="str">
        <f>'TT-spelers 2025-2026'!CD59</f>
        <v/>
      </c>
      <c r="Q58" s="1">
        <f>'TT-spelers 2025-2026'!CE59</f>
        <v>0</v>
      </c>
      <c r="R58" s="50" t="str">
        <f>'TT-spelers 2025-2026'!CF59</f>
        <v/>
      </c>
      <c r="S58" s="1">
        <f>'TT-spelers 2025-2026'!CG59</f>
        <v>0</v>
      </c>
      <c r="T58" s="63" t="str">
        <f>'TT-spelers 2025-2026'!CH59</f>
        <v/>
      </c>
      <c r="U58" s="1">
        <f>'TT-spelers 2025-2026'!CI59</f>
        <v>0</v>
      </c>
      <c r="V58" s="50" t="str">
        <f>'TT-spelers 2025-2026'!CJ59</f>
        <v/>
      </c>
      <c r="W58" s="1"/>
    </row>
    <row r="59" spans="1:23" x14ac:dyDescent="0.2">
      <c r="A59" s="1"/>
      <c r="B59" s="1" t="str">
        <f>'TT-spelers 2025-2026'!BR60</f>
        <v/>
      </c>
      <c r="C59" s="54" t="str">
        <f>'TT-spelers 2025-2026'!BS60</f>
        <v/>
      </c>
      <c r="D59" s="54">
        <f>'TT-spelers 2025-2026'!BT60</f>
        <v>599</v>
      </c>
      <c r="E59" s="1" t="str">
        <f>'TT-spelers 2025-2026'!BU60</f>
        <v>Hans Martens</v>
      </c>
      <c r="F59" s="1" t="str">
        <f>'TT-spelers 2025-2026'!BV60</f>
        <v/>
      </c>
      <c r="G59" s="1">
        <f>'TT-spelers 2025-2026'!BW60</f>
        <v>30</v>
      </c>
      <c r="H59" s="1">
        <f>'TT-spelers 2025-2026'!BX60</f>
        <v>22</v>
      </c>
      <c r="I59" s="1">
        <f>'TT-spelers 2025-2026'!BY60</f>
        <v>11</v>
      </c>
      <c r="J59" s="1">
        <f>'TT-spelers 2025-2026'!BZ60</f>
        <v>17</v>
      </c>
      <c r="K59" s="1"/>
      <c r="M59" s="1"/>
      <c r="N59" s="1" t="str">
        <f>'TT-spelers 2025-2026'!CB60</f>
        <v>Hans Martens</v>
      </c>
      <c r="O59" s="1">
        <f>'TT-spelers 2025-2026'!CC60</f>
        <v>0</v>
      </c>
      <c r="P59" s="50" t="str">
        <f>'TT-spelers 2025-2026'!CD60</f>
        <v/>
      </c>
      <c r="Q59" s="1">
        <f>'TT-spelers 2025-2026'!CE60</f>
        <v>0</v>
      </c>
      <c r="R59" s="50" t="str">
        <f>'TT-spelers 2025-2026'!CF60</f>
        <v/>
      </c>
      <c r="S59" s="1">
        <f>'TT-spelers 2025-2026'!CG60</f>
        <v>0</v>
      </c>
      <c r="T59" s="63" t="str">
        <f>'TT-spelers 2025-2026'!CH60</f>
        <v/>
      </c>
      <c r="U59" s="1">
        <f>'TT-spelers 2025-2026'!CI60</f>
        <v>0</v>
      </c>
      <c r="V59" s="50" t="str">
        <f>'TT-spelers 2025-2026'!CJ60</f>
        <v/>
      </c>
      <c r="W59" s="1"/>
    </row>
    <row r="60" spans="1:23" x14ac:dyDescent="0.2">
      <c r="A60" s="1"/>
      <c r="B60" s="1" t="str">
        <f>'TT-spelers 2025-2026'!BR61</f>
        <v/>
      </c>
      <c r="C60" s="54" t="str">
        <f>'TT-spelers 2025-2026'!BS61</f>
        <v/>
      </c>
      <c r="D60" s="54">
        <f>'TT-spelers 2025-2026'!BT61</f>
        <v>601</v>
      </c>
      <c r="E60" s="1" t="str">
        <f>'TT-spelers 2025-2026'!BU61</f>
        <v>Leo Pingen</v>
      </c>
      <c r="F60" s="1" t="str">
        <f>'TT-spelers 2025-2026'!BV61</f>
        <v>L</v>
      </c>
      <c r="G60" s="1">
        <f>'TT-spelers 2025-2026'!BW61</f>
        <v>56</v>
      </c>
      <c r="H60" s="1">
        <f>'TT-spelers 2025-2026'!BX61</f>
        <v>27</v>
      </c>
      <c r="I60" s="1">
        <f>'TT-spelers 2025-2026'!BY61</f>
        <v>12</v>
      </c>
      <c r="J60" s="1">
        <f>'TT-spelers 2025-2026'!BZ61</f>
        <v>31</v>
      </c>
      <c r="K60" s="1"/>
      <c r="M60" s="1"/>
      <c r="N60" s="1" t="str">
        <f>'TT-spelers 2025-2026'!CB61</f>
        <v>Leo Pingen</v>
      </c>
      <c r="O60" s="1">
        <f>'TT-spelers 2025-2026'!CC61</f>
        <v>13</v>
      </c>
      <c r="P60" s="50">
        <f>'TT-spelers 2025-2026'!CD61</f>
        <v>1.85</v>
      </c>
      <c r="Q60" s="1">
        <f>'TT-spelers 2025-2026'!CE61</f>
        <v>18</v>
      </c>
      <c r="R60" s="50">
        <f>'TT-spelers 2025-2026'!CF61</f>
        <v>0.9</v>
      </c>
      <c r="S60" s="1">
        <f>'TT-spelers 2025-2026'!CG61</f>
        <v>9</v>
      </c>
      <c r="T60" s="63">
        <f>'TT-spelers 2025-2026'!CH61</f>
        <v>0.24</v>
      </c>
      <c r="U60" s="1">
        <f>'TT-spelers 2025-2026'!CI61</f>
        <v>12</v>
      </c>
      <c r="V60" s="50">
        <f>'TT-spelers 2025-2026'!CJ61</f>
        <v>0.86</v>
      </c>
      <c r="W60" s="1"/>
    </row>
    <row r="61" spans="1:23" x14ac:dyDescent="0.2">
      <c r="A61" s="1"/>
      <c r="B61" s="1" t="str">
        <f>'TT-spelers 2025-2026'!BR62</f>
        <v/>
      </c>
      <c r="C61" s="54" t="str">
        <f>'TT-spelers 2025-2026'!BS62</f>
        <v/>
      </c>
      <c r="D61" s="54">
        <f>'TT-spelers 2025-2026'!BT62</f>
        <v>602</v>
      </c>
      <c r="E61" s="1" t="str">
        <f>'TT-spelers 2025-2026'!BU62</f>
        <v>Wim v.d. Loo</v>
      </c>
      <c r="F61" s="1" t="str">
        <f>'TT-spelers 2025-2026'!BV62</f>
        <v/>
      </c>
      <c r="G61" s="1">
        <f>'TT-spelers 2025-2026'!BW62</f>
        <v>37</v>
      </c>
      <c r="H61" s="1">
        <f>'TT-spelers 2025-2026'!BX62</f>
        <v>20</v>
      </c>
      <c r="I61" s="1">
        <f>'TT-spelers 2025-2026'!BY62</f>
        <v>10</v>
      </c>
      <c r="J61" s="1">
        <f>'TT-spelers 2025-2026'!BZ62</f>
        <v>21</v>
      </c>
      <c r="K61" s="1"/>
      <c r="M61" s="1"/>
      <c r="N61" s="1" t="str">
        <f>'TT-spelers 2025-2026'!CB62</f>
        <v>Wim v.d. Loo</v>
      </c>
      <c r="O61" s="1">
        <f>'TT-spelers 2025-2026'!CC62</f>
        <v>7</v>
      </c>
      <c r="P61" s="50">
        <f>'TT-spelers 2025-2026'!CD62</f>
        <v>1.22</v>
      </c>
      <c r="Q61" s="1">
        <f>'TT-spelers 2025-2026'!CE62</f>
        <v>14</v>
      </c>
      <c r="R61" s="50">
        <f>'TT-spelers 2025-2026'!CF62</f>
        <v>0.67</v>
      </c>
      <c r="S61" s="1">
        <f>'TT-spelers 2025-2026'!CG62</f>
        <v>20</v>
      </c>
      <c r="T61" s="63">
        <f>'TT-spelers 2025-2026'!CH62</f>
        <v>0.19</v>
      </c>
      <c r="U61" s="1">
        <f>'TT-spelers 2025-2026'!CI62</f>
        <v>0</v>
      </c>
      <c r="V61" s="50" t="str">
        <f>'TT-spelers 2025-2026'!CJ62</f>
        <v/>
      </c>
      <c r="W61" s="1"/>
    </row>
    <row r="62" spans="1:23" x14ac:dyDescent="0.2">
      <c r="A62" s="1"/>
      <c r="B62" s="1" t="str">
        <f>'TT-spelers 2025-2026'!BR63</f>
        <v/>
      </c>
      <c r="C62" s="54" t="str">
        <f>'TT-spelers 2025-2026'!BS63</f>
        <v/>
      </c>
      <c r="D62" s="54">
        <f>'TT-spelers 2025-2026'!BT63</f>
        <v>603</v>
      </c>
      <c r="E62" s="1" t="str">
        <f>'TT-spelers 2025-2026'!BU63</f>
        <v>Nol Reijmer</v>
      </c>
      <c r="F62" s="1" t="str">
        <f>'TT-spelers 2025-2026'!BV63</f>
        <v/>
      </c>
      <c r="G62" s="1">
        <f>'TT-spelers 2025-2026'!BW63</f>
        <v>26</v>
      </c>
      <c r="H62" s="1">
        <f>'TT-spelers 2025-2026'!BX63</f>
        <v>19</v>
      </c>
      <c r="I62" s="1">
        <f>'TT-spelers 2025-2026'!BY63</f>
        <v>10</v>
      </c>
      <c r="J62" s="1">
        <f>'TT-spelers 2025-2026'!BZ63</f>
        <v>14</v>
      </c>
      <c r="K62" s="1"/>
      <c r="M62" s="1"/>
      <c r="N62" s="1" t="str">
        <f>'TT-spelers 2025-2026'!CB63</f>
        <v>Nol Reijmer</v>
      </c>
      <c r="O62" s="1">
        <f>'TT-spelers 2025-2026'!CC63</f>
        <v>11</v>
      </c>
      <c r="P62" s="50">
        <f>'TT-spelers 2025-2026'!CD63</f>
        <v>0.85</v>
      </c>
      <c r="Q62" s="1">
        <f>'TT-spelers 2025-2026'!CE63</f>
        <v>13</v>
      </c>
      <c r="R62" s="50">
        <f>'TT-spelers 2025-2026'!CF63</f>
        <v>0.62</v>
      </c>
      <c r="S62" s="1">
        <f>'TT-spelers 2025-2026'!CG63</f>
        <v>5</v>
      </c>
      <c r="T62" s="63">
        <f>'TT-spelers 2025-2026'!CH63</f>
        <v>0.2</v>
      </c>
      <c r="U62" s="1">
        <f>'TT-spelers 2025-2026'!CI63</f>
        <v>8</v>
      </c>
      <c r="V62" s="50">
        <f>'TT-spelers 2025-2026'!CJ63</f>
        <v>0.62</v>
      </c>
      <c r="W62" s="1"/>
    </row>
    <row r="63" spans="1:23" x14ac:dyDescent="0.2">
      <c r="A63" s="1"/>
      <c r="B63" s="1"/>
      <c r="C63" s="54"/>
      <c r="D63" s="54"/>
      <c r="E63" s="1"/>
      <c r="F63" s="1"/>
      <c r="G63" s="1"/>
      <c r="H63" s="1"/>
      <c r="I63" s="1"/>
      <c r="J63" s="1"/>
      <c r="K63" s="1"/>
      <c r="M63" s="1"/>
      <c r="N63" s="1"/>
      <c r="O63" s="1"/>
      <c r="P63" s="50"/>
      <c r="Q63" s="1"/>
      <c r="R63" s="50"/>
      <c r="S63" s="1"/>
      <c r="T63" s="63"/>
      <c r="U63" s="1"/>
      <c r="V63" s="50"/>
      <c r="W63" s="1"/>
    </row>
    <row r="64" spans="1:23" x14ac:dyDescent="0.2">
      <c r="A64" s="1"/>
      <c r="B64" s="1" t="str">
        <f>'TT-spelers 2025-2026'!BR65</f>
        <v/>
      </c>
      <c r="C64" s="54" t="str">
        <f>'TT-spelers 2025-2026'!BS65</f>
        <v/>
      </c>
      <c r="D64" s="54" t="str">
        <f>'TT-spelers 2025-2026'!BT65</f>
        <v/>
      </c>
      <c r="E64" s="1" t="str">
        <f>'TT-spelers 2025-2026'!BU65</f>
        <v/>
      </c>
      <c r="F64" s="1" t="str">
        <f>'TT-spelers 2025-2026'!BV65</f>
        <v/>
      </c>
      <c r="G64" s="1" t="str">
        <f>'TT-spelers 2025-2026'!BW65</f>
        <v/>
      </c>
      <c r="H64" s="1" t="str">
        <f>'TT-spelers 2025-2026'!BX65</f>
        <v/>
      </c>
      <c r="I64" s="1" t="str">
        <f>'TT-spelers 2025-2026'!BY65</f>
        <v/>
      </c>
      <c r="J64" s="1" t="str">
        <f>'TT-spelers 2025-2026'!BZ65</f>
        <v/>
      </c>
      <c r="K64" s="1"/>
      <c r="M64" s="1"/>
      <c r="N64" s="1" t="str">
        <f>'TT-spelers 2025-2026'!CB65</f>
        <v/>
      </c>
      <c r="O64" s="1" t="str">
        <f>'TT-spelers 2025-2026'!CC65</f>
        <v/>
      </c>
      <c r="P64" s="50" t="str">
        <f>'TT-spelers 2025-2026'!CD65</f>
        <v/>
      </c>
      <c r="Q64" s="1" t="str">
        <f>'TT-spelers 2025-2026'!CE65</f>
        <v/>
      </c>
      <c r="R64" s="50" t="str">
        <f>'TT-spelers 2025-2026'!CF65</f>
        <v/>
      </c>
      <c r="S64" s="1" t="str">
        <f>'TT-spelers 2025-2026'!CG65</f>
        <v/>
      </c>
      <c r="T64" s="63" t="str">
        <f>'TT-spelers 2025-2026'!CH65</f>
        <v/>
      </c>
      <c r="U64" s="1" t="str">
        <f>'TT-spelers 2025-2026'!CI65</f>
        <v/>
      </c>
      <c r="V64" s="50" t="str">
        <f>'TT-spelers 2025-2026'!CJ65</f>
        <v/>
      </c>
      <c r="W64" s="1"/>
    </row>
    <row r="65" spans="1:23" x14ac:dyDescent="0.2">
      <c r="A65" s="1"/>
      <c r="B65" s="1" t="str">
        <f>'TT-spelers 2025-2026'!BR66</f>
        <v/>
      </c>
      <c r="C65" s="54" t="str">
        <f>'TT-spelers 2025-2026'!BS66</f>
        <v/>
      </c>
      <c r="D65" s="54" t="str">
        <f>'TT-spelers 2025-2026'!BT66</f>
        <v/>
      </c>
      <c r="E65" s="1" t="str">
        <f>'TT-spelers 2025-2026'!BU66</f>
        <v/>
      </c>
      <c r="F65" s="1" t="str">
        <f>'TT-spelers 2025-2026'!BV66</f>
        <v/>
      </c>
      <c r="G65" s="1" t="str">
        <f>'TT-spelers 2025-2026'!BW66</f>
        <v/>
      </c>
      <c r="H65" s="1" t="str">
        <f>'TT-spelers 2025-2026'!BX66</f>
        <v/>
      </c>
      <c r="I65" s="1" t="str">
        <f>'TT-spelers 2025-2026'!BY66</f>
        <v/>
      </c>
      <c r="J65" s="1" t="str">
        <f>'TT-spelers 2025-2026'!BZ66</f>
        <v/>
      </c>
      <c r="K65" s="1"/>
      <c r="M65" s="1"/>
      <c r="N65" s="1" t="str">
        <f>'TT-spelers 2025-2026'!CB66</f>
        <v/>
      </c>
      <c r="O65" s="1" t="str">
        <f>'TT-spelers 2025-2026'!CC66</f>
        <v/>
      </c>
      <c r="P65" s="50" t="str">
        <f>'TT-spelers 2025-2026'!CD66</f>
        <v/>
      </c>
      <c r="Q65" s="1" t="str">
        <f>'TT-spelers 2025-2026'!CE66</f>
        <v/>
      </c>
      <c r="R65" s="50" t="str">
        <f>'TT-spelers 2025-2026'!CF66</f>
        <v/>
      </c>
      <c r="S65" s="1" t="str">
        <f>'TT-spelers 2025-2026'!CG66</f>
        <v/>
      </c>
      <c r="T65" s="63" t="str">
        <f>'TT-spelers 2025-2026'!CH66</f>
        <v/>
      </c>
      <c r="U65" s="1" t="str">
        <f>'TT-spelers 2025-2026'!CI66</f>
        <v/>
      </c>
      <c r="V65" s="50" t="str">
        <f>'TT-spelers 2025-2026'!CJ66</f>
        <v/>
      </c>
      <c r="W65" s="1"/>
    </row>
    <row r="66" spans="1:23" x14ac:dyDescent="0.2">
      <c r="A66" s="1"/>
      <c r="B66" s="1" t="str">
        <f>'TT-spelers 2025-2026'!BR67</f>
        <v/>
      </c>
      <c r="C66" s="54" t="str">
        <f>'TT-spelers 2025-2026'!BS67</f>
        <v/>
      </c>
      <c r="D66" s="54" t="str">
        <f>'TT-spelers 2025-2026'!BT67</f>
        <v/>
      </c>
      <c r="E66" s="1" t="str">
        <f>'TT-spelers 2025-2026'!BU67</f>
        <v/>
      </c>
      <c r="F66" s="1" t="str">
        <f>'TT-spelers 2025-2026'!BV67</f>
        <v/>
      </c>
      <c r="G66" s="1" t="str">
        <f>'TT-spelers 2025-2026'!BW67</f>
        <v/>
      </c>
      <c r="H66" s="1" t="str">
        <f>'TT-spelers 2025-2026'!BX67</f>
        <v/>
      </c>
      <c r="I66" s="1" t="str">
        <f>'TT-spelers 2025-2026'!BY67</f>
        <v/>
      </c>
      <c r="J66" s="1" t="str">
        <f>'TT-spelers 2025-2026'!BZ67</f>
        <v/>
      </c>
      <c r="K66" s="1"/>
      <c r="M66" s="1"/>
      <c r="N66" s="1" t="str">
        <f>'TT-spelers 2025-2026'!CB67</f>
        <v/>
      </c>
      <c r="O66" s="1" t="str">
        <f>'TT-spelers 2025-2026'!CC67</f>
        <v/>
      </c>
      <c r="P66" s="50" t="str">
        <f>'TT-spelers 2025-2026'!CD67</f>
        <v/>
      </c>
      <c r="Q66" s="1" t="str">
        <f>'TT-spelers 2025-2026'!CE67</f>
        <v/>
      </c>
      <c r="R66" s="50" t="str">
        <f>'TT-spelers 2025-2026'!CF67</f>
        <v/>
      </c>
      <c r="S66" s="1" t="str">
        <f>'TT-spelers 2025-2026'!CG67</f>
        <v/>
      </c>
      <c r="T66" s="63" t="str">
        <f>'TT-spelers 2025-2026'!CH67</f>
        <v/>
      </c>
      <c r="U66" s="1" t="str">
        <f>'TT-spelers 2025-2026'!CI67</f>
        <v/>
      </c>
      <c r="V66" s="50" t="str">
        <f>'TT-spelers 2025-2026'!CJ67</f>
        <v/>
      </c>
      <c r="W66" s="1"/>
    </row>
    <row r="67" spans="1:23" x14ac:dyDescent="0.2">
      <c r="A67" s="1"/>
      <c r="B67" s="1" t="str">
        <f>'TT-spelers 2025-2026'!BR68</f>
        <v/>
      </c>
      <c r="C67" s="54" t="str">
        <f>'TT-spelers 2025-2026'!BS68</f>
        <v/>
      </c>
      <c r="D67" s="54" t="str">
        <f>'TT-spelers 2025-2026'!BT68</f>
        <v/>
      </c>
      <c r="E67" s="1" t="str">
        <f>'TT-spelers 2025-2026'!BU68</f>
        <v/>
      </c>
      <c r="F67" s="1" t="str">
        <f>'TT-spelers 2025-2026'!BV68</f>
        <v/>
      </c>
      <c r="G67" s="1" t="str">
        <f>'TT-spelers 2025-2026'!BW68</f>
        <v/>
      </c>
      <c r="H67" s="1" t="str">
        <f>'TT-spelers 2025-2026'!BX68</f>
        <v/>
      </c>
      <c r="I67" s="1" t="str">
        <f>'TT-spelers 2025-2026'!BY68</f>
        <v/>
      </c>
      <c r="J67" s="1" t="str">
        <f>'TT-spelers 2025-2026'!BZ68</f>
        <v/>
      </c>
      <c r="K67" s="1"/>
      <c r="M67" s="1"/>
      <c r="N67" s="1" t="str">
        <f>'TT-spelers 2025-2026'!CB68</f>
        <v/>
      </c>
      <c r="O67" s="1" t="str">
        <f>'TT-spelers 2025-2026'!CC68</f>
        <v/>
      </c>
      <c r="P67" s="50" t="str">
        <f>'TT-spelers 2025-2026'!CD68</f>
        <v/>
      </c>
      <c r="Q67" s="1" t="str">
        <f>'TT-spelers 2025-2026'!CE68</f>
        <v/>
      </c>
      <c r="R67" s="50" t="str">
        <f>'TT-spelers 2025-2026'!CF68</f>
        <v/>
      </c>
      <c r="S67" s="1" t="str">
        <f>'TT-spelers 2025-2026'!CG68</f>
        <v/>
      </c>
      <c r="T67" s="63" t="str">
        <f>'TT-spelers 2025-2026'!CH68</f>
        <v/>
      </c>
      <c r="U67" s="1" t="str">
        <f>'TT-spelers 2025-2026'!CI68</f>
        <v/>
      </c>
      <c r="V67" s="50" t="str">
        <f>'TT-spelers 2025-2026'!CJ68</f>
        <v/>
      </c>
      <c r="W67" s="1"/>
    </row>
    <row r="68" spans="1:23" x14ac:dyDescent="0.2">
      <c r="A68" s="1"/>
      <c r="B68" s="1" t="str">
        <f>'TT-spelers 2025-2026'!BR69</f>
        <v/>
      </c>
      <c r="C68" s="54" t="str">
        <f>'TT-spelers 2025-2026'!BS69</f>
        <v/>
      </c>
      <c r="D68" s="54" t="str">
        <f>'TT-spelers 2025-2026'!BT69</f>
        <v/>
      </c>
      <c r="E68" s="1" t="str">
        <f>'TT-spelers 2025-2026'!BU69</f>
        <v/>
      </c>
      <c r="F68" s="1" t="str">
        <f>'TT-spelers 2025-2026'!BV69</f>
        <v/>
      </c>
      <c r="G68" s="1" t="str">
        <f>'TT-spelers 2025-2026'!BW69</f>
        <v/>
      </c>
      <c r="H68" s="1" t="str">
        <f>'TT-spelers 2025-2026'!BX69</f>
        <v/>
      </c>
      <c r="I68" s="1" t="str">
        <f>'TT-spelers 2025-2026'!BY69</f>
        <v/>
      </c>
      <c r="J68" s="1" t="str">
        <f>'TT-spelers 2025-2026'!BZ69</f>
        <v/>
      </c>
      <c r="K68" s="1"/>
      <c r="M68" s="1"/>
      <c r="N68" s="1" t="str">
        <f>'TT-spelers 2025-2026'!CB69</f>
        <v/>
      </c>
      <c r="O68" s="1" t="str">
        <f>'TT-spelers 2025-2026'!CC69</f>
        <v/>
      </c>
      <c r="P68" s="50" t="str">
        <f>'TT-spelers 2025-2026'!CD69</f>
        <v/>
      </c>
      <c r="Q68" s="1" t="str">
        <f>'TT-spelers 2025-2026'!CE69</f>
        <v/>
      </c>
      <c r="R68" s="50" t="str">
        <f>'TT-spelers 2025-2026'!CF69</f>
        <v/>
      </c>
      <c r="S68" s="1" t="str">
        <f>'TT-spelers 2025-2026'!CG69</f>
        <v/>
      </c>
      <c r="T68" s="63" t="str">
        <f>'TT-spelers 2025-2026'!CH69</f>
        <v/>
      </c>
      <c r="U68" s="1" t="str">
        <f>'TT-spelers 2025-2026'!CI69</f>
        <v/>
      </c>
      <c r="V68" s="50" t="str">
        <f>'TT-spelers 2025-2026'!CJ69</f>
        <v/>
      </c>
      <c r="W68" s="1"/>
    </row>
    <row r="69" spans="1:23" x14ac:dyDescent="0.2">
      <c r="A69" s="1"/>
      <c r="B69" s="1" t="str">
        <f>'TT-spelers 2025-2026'!BR70</f>
        <v/>
      </c>
      <c r="C69" s="54" t="str">
        <f>'TT-spelers 2025-2026'!BS70</f>
        <v/>
      </c>
      <c r="D69" s="54" t="str">
        <f>'TT-spelers 2025-2026'!BT70</f>
        <v/>
      </c>
      <c r="E69" s="1" t="str">
        <f>'TT-spelers 2025-2026'!BU70</f>
        <v/>
      </c>
      <c r="F69" s="1" t="str">
        <f>'TT-spelers 2025-2026'!BV70</f>
        <v/>
      </c>
      <c r="G69" s="1" t="str">
        <f>'TT-spelers 2025-2026'!BW70</f>
        <v/>
      </c>
      <c r="H69" s="1" t="str">
        <f>'TT-spelers 2025-2026'!BX70</f>
        <v/>
      </c>
      <c r="I69" s="1" t="str">
        <f>'TT-spelers 2025-2026'!BY70</f>
        <v/>
      </c>
      <c r="J69" s="1" t="str">
        <f>'TT-spelers 2025-2026'!BZ70</f>
        <v/>
      </c>
      <c r="K69" s="1"/>
      <c r="M69" s="1"/>
      <c r="N69" s="1" t="str">
        <f>'TT-spelers 2025-2026'!CB70</f>
        <v/>
      </c>
      <c r="O69" s="1" t="str">
        <f>'TT-spelers 2025-2026'!CC70</f>
        <v/>
      </c>
      <c r="P69" s="50" t="str">
        <f>'TT-spelers 2025-2026'!CD70</f>
        <v/>
      </c>
      <c r="Q69" s="1" t="str">
        <f>'TT-spelers 2025-2026'!CE70</f>
        <v/>
      </c>
      <c r="R69" s="50" t="str">
        <f>'TT-spelers 2025-2026'!CF70</f>
        <v/>
      </c>
      <c r="S69" s="1" t="str">
        <f>'TT-spelers 2025-2026'!CG70</f>
        <v/>
      </c>
      <c r="T69" s="63" t="str">
        <f>'TT-spelers 2025-2026'!CH70</f>
        <v/>
      </c>
      <c r="U69" s="1" t="str">
        <f>'TT-spelers 2025-2026'!CI70</f>
        <v/>
      </c>
      <c r="V69" s="50" t="str">
        <f>'TT-spelers 2025-2026'!CJ70</f>
        <v/>
      </c>
      <c r="W69" s="1"/>
    </row>
    <row r="70" spans="1:23" x14ac:dyDescent="0.2">
      <c r="A70" s="1"/>
      <c r="B70" s="1" t="str">
        <f>'TT-spelers 2025-2026'!BR71</f>
        <v/>
      </c>
      <c r="C70" s="54" t="str">
        <f>'TT-spelers 2025-2026'!BS71</f>
        <v/>
      </c>
      <c r="D70" s="54" t="str">
        <f>'TT-spelers 2025-2026'!BT71</f>
        <v/>
      </c>
      <c r="E70" s="1" t="str">
        <f>'TT-spelers 2025-2026'!BU71</f>
        <v/>
      </c>
      <c r="F70" s="1" t="str">
        <f>'TT-spelers 2025-2026'!BV71</f>
        <v/>
      </c>
      <c r="G70" s="1" t="str">
        <f>'TT-spelers 2025-2026'!BW71</f>
        <v/>
      </c>
      <c r="H70" s="1" t="str">
        <f>'TT-spelers 2025-2026'!BX71</f>
        <v/>
      </c>
      <c r="I70" s="1" t="str">
        <f>'TT-spelers 2025-2026'!BY71</f>
        <v/>
      </c>
      <c r="J70" s="1" t="str">
        <f>'TT-spelers 2025-2026'!BZ71</f>
        <v/>
      </c>
      <c r="K70" s="1"/>
      <c r="M70" s="1"/>
      <c r="N70" s="1" t="str">
        <f>'TT-spelers 2025-2026'!CB71</f>
        <v/>
      </c>
      <c r="O70" s="1" t="str">
        <f>'TT-spelers 2025-2026'!CC71</f>
        <v/>
      </c>
      <c r="P70" s="50" t="str">
        <f>'TT-spelers 2025-2026'!CD71</f>
        <v/>
      </c>
      <c r="Q70" s="1" t="str">
        <f>'TT-spelers 2025-2026'!CE71</f>
        <v/>
      </c>
      <c r="R70" s="50" t="str">
        <f>'TT-spelers 2025-2026'!CF71</f>
        <v/>
      </c>
      <c r="S70" s="1" t="str">
        <f>'TT-spelers 2025-2026'!CG71</f>
        <v/>
      </c>
      <c r="T70" s="63" t="str">
        <f>'TT-spelers 2025-2026'!CH71</f>
        <v/>
      </c>
      <c r="U70" s="1" t="str">
        <f>'TT-spelers 2025-2026'!CI71</f>
        <v/>
      </c>
      <c r="V70" s="50" t="str">
        <f>'TT-spelers 2025-2026'!CJ71</f>
        <v/>
      </c>
      <c r="W70" s="1"/>
    </row>
    <row r="71" spans="1:23" x14ac:dyDescent="0.2">
      <c r="A71" s="1"/>
      <c r="B71" s="1" t="str">
        <f>'TT-spelers 2025-2026'!BR72</f>
        <v/>
      </c>
      <c r="C71" s="54" t="str">
        <f>'TT-spelers 2025-2026'!BS72</f>
        <v/>
      </c>
      <c r="D71" s="54" t="str">
        <f>'TT-spelers 2025-2026'!BT72</f>
        <v/>
      </c>
      <c r="E71" s="1" t="str">
        <f>'TT-spelers 2025-2026'!BU72</f>
        <v/>
      </c>
      <c r="F71" s="1" t="str">
        <f>'TT-spelers 2025-2026'!BV72</f>
        <v/>
      </c>
      <c r="G71" s="1" t="str">
        <f>'TT-spelers 2025-2026'!BW72</f>
        <v/>
      </c>
      <c r="H71" s="1" t="str">
        <f>'TT-spelers 2025-2026'!BX72</f>
        <v/>
      </c>
      <c r="I71" s="1" t="str">
        <f>'TT-spelers 2025-2026'!BY72</f>
        <v/>
      </c>
      <c r="J71" s="1" t="str">
        <f>'TT-spelers 2025-2026'!BZ72</f>
        <v/>
      </c>
      <c r="K71" s="1"/>
      <c r="M71" s="1"/>
      <c r="N71" s="1" t="str">
        <f>'TT-spelers 2025-2026'!CB72</f>
        <v/>
      </c>
      <c r="O71" s="1" t="str">
        <f>'TT-spelers 2025-2026'!CC72</f>
        <v/>
      </c>
      <c r="P71" s="50" t="str">
        <f>'TT-spelers 2025-2026'!CD72</f>
        <v/>
      </c>
      <c r="Q71" s="1" t="str">
        <f>'TT-spelers 2025-2026'!CE72</f>
        <v/>
      </c>
      <c r="R71" s="50" t="str">
        <f>'TT-spelers 2025-2026'!CF72</f>
        <v/>
      </c>
      <c r="S71" s="1" t="str">
        <f>'TT-spelers 2025-2026'!CG72</f>
        <v/>
      </c>
      <c r="T71" s="63" t="str">
        <f>'TT-spelers 2025-2026'!CH72</f>
        <v/>
      </c>
      <c r="U71" s="1" t="str">
        <f>'TT-spelers 2025-2026'!CI72</f>
        <v/>
      </c>
      <c r="V71" s="50" t="str">
        <f>'TT-spelers 2025-2026'!CJ72</f>
        <v/>
      </c>
      <c r="W71" s="1"/>
    </row>
    <row r="72" spans="1:23" x14ac:dyDescent="0.2">
      <c r="A72" s="1"/>
      <c r="B72" s="1" t="str">
        <f>'TT-spelers 2025-2026'!BR73</f>
        <v/>
      </c>
      <c r="C72" s="54" t="str">
        <f>'TT-spelers 2025-2026'!BS73</f>
        <v/>
      </c>
      <c r="D72" s="54" t="str">
        <f>'TT-spelers 2025-2026'!BT73</f>
        <v/>
      </c>
      <c r="E72" s="1" t="str">
        <f>'TT-spelers 2025-2026'!BU73</f>
        <v/>
      </c>
      <c r="F72" s="1" t="str">
        <f>'TT-spelers 2025-2026'!BV73</f>
        <v/>
      </c>
      <c r="G72" s="1" t="str">
        <f>'TT-spelers 2025-2026'!BW73</f>
        <v/>
      </c>
      <c r="H72" s="1" t="str">
        <f>'TT-spelers 2025-2026'!BX73</f>
        <v/>
      </c>
      <c r="I72" s="1" t="str">
        <f>'TT-spelers 2025-2026'!BY73</f>
        <v/>
      </c>
      <c r="J72" s="1" t="str">
        <f>'TT-spelers 2025-2026'!BZ73</f>
        <v/>
      </c>
      <c r="K72" s="1"/>
      <c r="M72" s="1"/>
      <c r="N72" s="1" t="str">
        <f>'TT-spelers 2025-2026'!CB73</f>
        <v/>
      </c>
      <c r="O72" s="1" t="str">
        <f>'TT-spelers 2025-2026'!CC73</f>
        <v/>
      </c>
      <c r="P72" s="50" t="str">
        <f>'TT-spelers 2025-2026'!CD73</f>
        <v/>
      </c>
      <c r="Q72" s="1" t="str">
        <f>'TT-spelers 2025-2026'!CE73</f>
        <v/>
      </c>
      <c r="R72" s="50" t="str">
        <f>'TT-spelers 2025-2026'!CF73</f>
        <v/>
      </c>
      <c r="S72" s="1" t="str">
        <f>'TT-spelers 2025-2026'!CG73</f>
        <v/>
      </c>
      <c r="T72" s="63" t="str">
        <f>'TT-spelers 2025-2026'!CH73</f>
        <v/>
      </c>
      <c r="U72" s="1" t="str">
        <f>'TT-spelers 2025-2026'!CI73</f>
        <v/>
      </c>
      <c r="V72" s="50" t="str">
        <f>'TT-spelers 2025-2026'!CJ73</f>
        <v/>
      </c>
      <c r="W72" s="1"/>
    </row>
    <row r="73" spans="1:23" x14ac:dyDescent="0.2">
      <c r="A73" s="1"/>
      <c r="B73" s="1" t="str">
        <f>'TT-spelers 2025-2026'!BR74</f>
        <v/>
      </c>
      <c r="C73" s="54" t="str">
        <f>'TT-spelers 2025-2026'!BS74</f>
        <v/>
      </c>
      <c r="D73" s="54" t="str">
        <f>'TT-spelers 2025-2026'!BT74</f>
        <v/>
      </c>
      <c r="E73" s="1" t="str">
        <f>'TT-spelers 2025-2026'!BU74</f>
        <v/>
      </c>
      <c r="F73" s="1" t="str">
        <f>'TT-spelers 2025-2026'!BV74</f>
        <v/>
      </c>
      <c r="G73" s="1" t="str">
        <f>'TT-spelers 2025-2026'!BW74</f>
        <v/>
      </c>
      <c r="H73" s="1" t="str">
        <f>'TT-spelers 2025-2026'!BX74</f>
        <v/>
      </c>
      <c r="I73" s="1" t="str">
        <f>'TT-spelers 2025-2026'!BY74</f>
        <v/>
      </c>
      <c r="J73" s="1" t="str">
        <f>'TT-spelers 2025-2026'!BZ74</f>
        <v/>
      </c>
      <c r="K73" s="1"/>
      <c r="M73" s="1"/>
      <c r="N73" s="1" t="str">
        <f>'TT-spelers 2025-2026'!CB74</f>
        <v/>
      </c>
      <c r="O73" s="1" t="str">
        <f>'TT-spelers 2025-2026'!CC74</f>
        <v/>
      </c>
      <c r="P73" s="50" t="str">
        <f>'TT-spelers 2025-2026'!CD74</f>
        <v/>
      </c>
      <c r="Q73" s="1" t="str">
        <f>'TT-spelers 2025-2026'!CE74</f>
        <v/>
      </c>
      <c r="R73" s="50" t="str">
        <f>'TT-spelers 2025-2026'!CF74</f>
        <v/>
      </c>
      <c r="S73" s="1" t="str">
        <f>'TT-spelers 2025-2026'!CG74</f>
        <v/>
      </c>
      <c r="T73" s="63" t="str">
        <f>'TT-spelers 2025-2026'!CH74</f>
        <v/>
      </c>
      <c r="U73" s="1" t="str">
        <f>'TT-spelers 2025-2026'!CI74</f>
        <v/>
      </c>
      <c r="V73" s="50" t="str">
        <f>'TT-spelers 2025-2026'!CJ74</f>
        <v/>
      </c>
      <c r="W73" s="1"/>
    </row>
    <row r="74" spans="1:23" x14ac:dyDescent="0.2">
      <c r="A74" s="1"/>
      <c r="B74" s="1" t="str">
        <f>'TT-spelers 2025-2026'!BR75</f>
        <v/>
      </c>
      <c r="C74" s="54" t="str">
        <f>'TT-spelers 2025-2026'!BS75</f>
        <v/>
      </c>
      <c r="D74" s="54" t="str">
        <f>'TT-spelers 2025-2026'!BT75</f>
        <v/>
      </c>
      <c r="E74" s="1" t="str">
        <f>'TT-spelers 2025-2026'!BU75</f>
        <v/>
      </c>
      <c r="F74" s="1" t="str">
        <f>'TT-spelers 2025-2026'!BV75</f>
        <v/>
      </c>
      <c r="G74" s="1" t="str">
        <f>'TT-spelers 2025-2026'!BW75</f>
        <v/>
      </c>
      <c r="H74" s="1" t="str">
        <f>'TT-spelers 2025-2026'!BX75</f>
        <v/>
      </c>
      <c r="I74" s="1" t="str">
        <f>'TT-spelers 2025-2026'!BY75</f>
        <v/>
      </c>
      <c r="J74" s="1" t="str">
        <f>'TT-spelers 2025-2026'!BZ75</f>
        <v/>
      </c>
      <c r="K74" s="1"/>
      <c r="M74" s="1"/>
      <c r="N74" s="1" t="str">
        <f>'TT-spelers 2025-2026'!CB75</f>
        <v/>
      </c>
      <c r="O74" s="1" t="str">
        <f>'TT-spelers 2025-2026'!CC75</f>
        <v/>
      </c>
      <c r="P74" s="50" t="str">
        <f>'TT-spelers 2025-2026'!CD75</f>
        <v/>
      </c>
      <c r="Q74" s="1" t="str">
        <f>'TT-spelers 2025-2026'!CE75</f>
        <v/>
      </c>
      <c r="R74" s="50" t="str">
        <f>'TT-spelers 2025-2026'!CF75</f>
        <v/>
      </c>
      <c r="S74" s="1" t="str">
        <f>'TT-spelers 2025-2026'!CG75</f>
        <v/>
      </c>
      <c r="T74" s="63" t="str">
        <f>'TT-spelers 2025-2026'!CH75</f>
        <v/>
      </c>
      <c r="U74" s="1" t="str">
        <f>'TT-spelers 2025-2026'!CI75</f>
        <v/>
      </c>
      <c r="V74" s="50" t="str">
        <f>'TT-spelers 2025-2026'!CJ75</f>
        <v/>
      </c>
      <c r="W74" s="1"/>
    </row>
    <row r="75" spans="1:23" x14ac:dyDescent="0.2">
      <c r="A75" s="1"/>
      <c r="B75" s="1" t="str">
        <f>'TT-spelers 2025-2026'!BR76</f>
        <v/>
      </c>
      <c r="C75" s="54" t="str">
        <f>'TT-spelers 2025-2026'!BS76</f>
        <v/>
      </c>
      <c r="D75" s="54" t="str">
        <f>'TT-spelers 2025-2026'!BT76</f>
        <v/>
      </c>
      <c r="E75" s="1" t="str">
        <f>'TT-spelers 2025-2026'!BU76</f>
        <v/>
      </c>
      <c r="F75" s="1" t="str">
        <f>'TT-spelers 2025-2026'!BV76</f>
        <v/>
      </c>
      <c r="G75" s="1" t="str">
        <f>'TT-spelers 2025-2026'!BW76</f>
        <v/>
      </c>
      <c r="H75" s="1" t="str">
        <f>'TT-spelers 2025-2026'!BX76</f>
        <v/>
      </c>
      <c r="I75" s="1" t="str">
        <f>'TT-spelers 2025-2026'!BY76</f>
        <v/>
      </c>
      <c r="J75" s="1" t="str">
        <f>'TT-spelers 2025-2026'!BZ76</f>
        <v/>
      </c>
      <c r="K75" s="1"/>
      <c r="M75" s="1"/>
      <c r="N75" s="1" t="str">
        <f>'TT-spelers 2025-2026'!CB76</f>
        <v/>
      </c>
      <c r="O75" s="1" t="str">
        <f>'TT-spelers 2025-2026'!CC76</f>
        <v/>
      </c>
      <c r="P75" s="50" t="str">
        <f>'TT-spelers 2025-2026'!CD76</f>
        <v/>
      </c>
      <c r="Q75" s="1" t="str">
        <f>'TT-spelers 2025-2026'!CE76</f>
        <v/>
      </c>
      <c r="R75" s="50" t="str">
        <f>'TT-spelers 2025-2026'!CF76</f>
        <v/>
      </c>
      <c r="S75" s="1" t="str">
        <f>'TT-spelers 2025-2026'!CG76</f>
        <v/>
      </c>
      <c r="T75" s="63" t="str">
        <f>'TT-spelers 2025-2026'!CH76</f>
        <v/>
      </c>
      <c r="U75" s="1" t="str">
        <f>'TT-spelers 2025-2026'!CI76</f>
        <v/>
      </c>
      <c r="V75" s="50" t="str">
        <f>'TT-spelers 2025-2026'!CJ76</f>
        <v/>
      </c>
      <c r="W75" s="1"/>
    </row>
    <row r="76" spans="1:23" x14ac:dyDescent="0.2">
      <c r="A76" s="1"/>
      <c r="B76" s="1" t="str">
        <f>'TT-spelers 2025-2026'!BR77</f>
        <v/>
      </c>
      <c r="C76" s="54" t="str">
        <f>'TT-spelers 2025-2026'!BS77</f>
        <v/>
      </c>
      <c r="D76" s="54" t="str">
        <f>'TT-spelers 2025-2026'!BT77</f>
        <v/>
      </c>
      <c r="E76" s="1" t="str">
        <f>'TT-spelers 2025-2026'!BU77</f>
        <v/>
      </c>
      <c r="F76" s="1" t="str">
        <f>'TT-spelers 2025-2026'!BV77</f>
        <v/>
      </c>
      <c r="G76" s="1" t="str">
        <f>'TT-spelers 2025-2026'!BW77</f>
        <v/>
      </c>
      <c r="H76" s="1" t="str">
        <f>'TT-spelers 2025-2026'!BX77</f>
        <v/>
      </c>
      <c r="I76" s="1" t="str">
        <f>'TT-spelers 2025-2026'!BY77</f>
        <v/>
      </c>
      <c r="J76" s="1" t="str">
        <f>'TT-spelers 2025-2026'!BZ77</f>
        <v/>
      </c>
      <c r="K76" s="1"/>
      <c r="M76" s="1"/>
      <c r="N76" s="1" t="str">
        <f>'TT-spelers 2025-2026'!CB77</f>
        <v/>
      </c>
      <c r="O76" s="1" t="str">
        <f>'TT-spelers 2025-2026'!CC77</f>
        <v/>
      </c>
      <c r="P76" s="50" t="str">
        <f>'TT-spelers 2025-2026'!CD77</f>
        <v/>
      </c>
      <c r="Q76" s="1" t="str">
        <f>'TT-spelers 2025-2026'!CE77</f>
        <v/>
      </c>
      <c r="R76" s="50" t="str">
        <f>'TT-spelers 2025-2026'!CF77</f>
        <v/>
      </c>
      <c r="S76" s="1" t="str">
        <f>'TT-spelers 2025-2026'!CG77</f>
        <v/>
      </c>
      <c r="T76" s="63" t="str">
        <f>'TT-spelers 2025-2026'!CH77</f>
        <v/>
      </c>
      <c r="U76" s="1" t="str">
        <f>'TT-spelers 2025-2026'!CI77</f>
        <v/>
      </c>
      <c r="V76" s="50" t="str">
        <f>'TT-spelers 2025-2026'!CJ77</f>
        <v/>
      </c>
      <c r="W76" s="1"/>
    </row>
    <row r="77" spans="1:23" x14ac:dyDescent="0.2">
      <c r="A77" s="1"/>
      <c r="B77" s="1" t="str">
        <f>'TT-spelers 2025-2026'!BR78</f>
        <v/>
      </c>
      <c r="C77" s="54" t="str">
        <f>'TT-spelers 2025-2026'!BS78</f>
        <v/>
      </c>
      <c r="D77" s="54" t="str">
        <f>'TT-spelers 2025-2026'!BT78</f>
        <v/>
      </c>
      <c r="E77" s="1" t="str">
        <f>'TT-spelers 2025-2026'!BU78</f>
        <v/>
      </c>
      <c r="F77" s="1" t="str">
        <f>'TT-spelers 2025-2026'!BV78</f>
        <v/>
      </c>
      <c r="G77" s="1" t="str">
        <f>'TT-spelers 2025-2026'!BW78</f>
        <v/>
      </c>
      <c r="H77" s="1" t="str">
        <f>'TT-spelers 2025-2026'!BX78</f>
        <v/>
      </c>
      <c r="I77" s="1" t="str">
        <f>'TT-spelers 2025-2026'!BY78</f>
        <v/>
      </c>
      <c r="J77" s="1" t="str">
        <f>'TT-spelers 2025-2026'!BZ78</f>
        <v/>
      </c>
      <c r="K77" s="1"/>
      <c r="M77" s="1"/>
      <c r="N77" s="1" t="str">
        <f>'TT-spelers 2025-2026'!CB78</f>
        <v/>
      </c>
      <c r="O77" s="1" t="str">
        <f>'TT-spelers 2025-2026'!CC78</f>
        <v/>
      </c>
      <c r="P77" s="50" t="str">
        <f>'TT-spelers 2025-2026'!CD78</f>
        <v/>
      </c>
      <c r="Q77" s="1" t="str">
        <f>'TT-spelers 2025-2026'!CE78</f>
        <v/>
      </c>
      <c r="R77" s="50" t="str">
        <f>'TT-spelers 2025-2026'!CF78</f>
        <v/>
      </c>
      <c r="S77" s="1" t="str">
        <f>'TT-spelers 2025-2026'!CG78</f>
        <v/>
      </c>
      <c r="T77" s="63" t="str">
        <f>'TT-spelers 2025-2026'!CH78</f>
        <v/>
      </c>
      <c r="U77" s="1" t="str">
        <f>'TT-spelers 2025-2026'!CI78</f>
        <v/>
      </c>
      <c r="V77" s="50" t="str">
        <f>'TT-spelers 2025-2026'!CJ78</f>
        <v/>
      </c>
      <c r="W77" s="1"/>
    </row>
    <row r="78" spans="1:23" x14ac:dyDescent="0.2">
      <c r="A78" s="1"/>
      <c r="B78" s="1" t="str">
        <f>'TT-spelers 2025-2026'!BR79</f>
        <v/>
      </c>
      <c r="C78" s="54" t="str">
        <f>'TT-spelers 2025-2026'!BS79</f>
        <v/>
      </c>
      <c r="D78" s="54" t="str">
        <f>'TT-spelers 2025-2026'!BT79</f>
        <v/>
      </c>
      <c r="E78" s="1" t="str">
        <f>'TT-spelers 2025-2026'!BU79</f>
        <v/>
      </c>
      <c r="F78" s="1" t="str">
        <f>'TT-spelers 2025-2026'!BV79</f>
        <v/>
      </c>
      <c r="G78" s="1" t="str">
        <f>'TT-spelers 2025-2026'!BW79</f>
        <v/>
      </c>
      <c r="H78" s="1" t="str">
        <f>'TT-spelers 2025-2026'!BX79</f>
        <v/>
      </c>
      <c r="I78" s="1" t="str">
        <f>'TT-spelers 2025-2026'!BY79</f>
        <v/>
      </c>
      <c r="J78" s="1" t="str">
        <f>'TT-spelers 2025-2026'!BZ79</f>
        <v/>
      </c>
      <c r="K78" s="1"/>
      <c r="M78" s="1"/>
      <c r="N78" s="1" t="str">
        <f>'TT-spelers 2025-2026'!CB79</f>
        <v/>
      </c>
      <c r="O78" s="1" t="str">
        <f>'TT-spelers 2025-2026'!CC79</f>
        <v/>
      </c>
      <c r="P78" s="50" t="str">
        <f>'TT-spelers 2025-2026'!CD79</f>
        <v/>
      </c>
      <c r="Q78" s="1" t="str">
        <f>'TT-spelers 2025-2026'!CE79</f>
        <v/>
      </c>
      <c r="R78" s="50" t="str">
        <f>'TT-spelers 2025-2026'!CF79</f>
        <v/>
      </c>
      <c r="S78" s="1" t="str">
        <f>'TT-spelers 2025-2026'!CG79</f>
        <v/>
      </c>
      <c r="T78" s="63" t="str">
        <f>'TT-spelers 2025-2026'!CH79</f>
        <v/>
      </c>
      <c r="U78" s="1" t="str">
        <f>'TT-spelers 2025-2026'!CI79</f>
        <v/>
      </c>
      <c r="V78" s="50" t="str">
        <f>'TT-spelers 2025-2026'!CJ79</f>
        <v/>
      </c>
      <c r="W78" s="1"/>
    </row>
    <row r="79" spans="1:23" x14ac:dyDescent="0.2">
      <c r="A79" s="1"/>
      <c r="B79" s="1" t="str">
        <f>'TT-spelers 2025-2026'!BR80</f>
        <v/>
      </c>
      <c r="C79" s="54" t="str">
        <f>'TT-spelers 2025-2026'!BS80</f>
        <v/>
      </c>
      <c r="D79" s="54" t="str">
        <f>'TT-spelers 2025-2026'!BT80</f>
        <v/>
      </c>
      <c r="E79" s="1" t="str">
        <f>'TT-spelers 2025-2026'!BU80</f>
        <v/>
      </c>
      <c r="F79" s="1" t="str">
        <f>'TT-spelers 2025-2026'!BV80</f>
        <v/>
      </c>
      <c r="G79" s="1" t="str">
        <f>'TT-spelers 2025-2026'!BW80</f>
        <v/>
      </c>
      <c r="H79" s="1" t="str">
        <f>'TT-spelers 2025-2026'!BX80</f>
        <v/>
      </c>
      <c r="I79" s="1" t="str">
        <f>'TT-spelers 2025-2026'!BY80</f>
        <v/>
      </c>
      <c r="J79" s="1" t="str">
        <f>'TT-spelers 2025-2026'!BZ80</f>
        <v/>
      </c>
      <c r="K79" s="1"/>
      <c r="M79" s="1"/>
      <c r="N79" s="1" t="str">
        <f>'TT-spelers 2025-2026'!CB80</f>
        <v/>
      </c>
      <c r="O79" s="1" t="str">
        <f>'TT-spelers 2025-2026'!CC80</f>
        <v/>
      </c>
      <c r="P79" s="50" t="str">
        <f>'TT-spelers 2025-2026'!CD80</f>
        <v/>
      </c>
      <c r="Q79" s="1" t="str">
        <f>'TT-spelers 2025-2026'!CE80</f>
        <v/>
      </c>
      <c r="R79" s="50" t="str">
        <f>'TT-spelers 2025-2026'!CF80</f>
        <v/>
      </c>
      <c r="S79" s="1" t="str">
        <f>'TT-spelers 2025-2026'!CG80</f>
        <v/>
      </c>
      <c r="T79" s="63" t="str">
        <f>'TT-spelers 2025-2026'!CH80</f>
        <v/>
      </c>
      <c r="U79" s="1" t="str">
        <f>'TT-spelers 2025-2026'!CI80</f>
        <v/>
      </c>
      <c r="V79" s="50" t="str">
        <f>'TT-spelers 2025-2026'!CJ80</f>
        <v/>
      </c>
      <c r="W79" s="1"/>
    </row>
    <row r="80" spans="1:23" x14ac:dyDescent="0.2">
      <c r="A80" s="1"/>
      <c r="B80" s="1" t="str">
        <f>'TT-spelers 2025-2026'!BR81</f>
        <v/>
      </c>
      <c r="C80" s="54" t="str">
        <f>'TT-spelers 2025-2026'!BS81</f>
        <v/>
      </c>
      <c r="D80" s="54" t="str">
        <f>'TT-spelers 2025-2026'!BT81</f>
        <v/>
      </c>
      <c r="E80" s="1" t="str">
        <f>'TT-spelers 2025-2026'!BU81</f>
        <v/>
      </c>
      <c r="F80" s="1" t="str">
        <f>'TT-spelers 2025-2026'!BV81</f>
        <v/>
      </c>
      <c r="G80" s="1" t="str">
        <f>'TT-spelers 2025-2026'!BW81</f>
        <v/>
      </c>
      <c r="H80" s="1" t="str">
        <f>'TT-spelers 2025-2026'!BX81</f>
        <v/>
      </c>
      <c r="I80" s="1" t="str">
        <f>'TT-spelers 2025-2026'!BY81</f>
        <v/>
      </c>
      <c r="J80" s="1" t="str">
        <f>'TT-spelers 2025-2026'!BZ81</f>
        <v/>
      </c>
      <c r="K80" s="1"/>
      <c r="M80" s="1"/>
      <c r="N80" s="1" t="str">
        <f>'TT-spelers 2025-2026'!CB81</f>
        <v/>
      </c>
      <c r="O80" s="1" t="str">
        <f>'TT-spelers 2025-2026'!CC81</f>
        <v/>
      </c>
      <c r="P80" s="50" t="str">
        <f>'TT-spelers 2025-2026'!CD81</f>
        <v/>
      </c>
      <c r="Q80" s="1" t="str">
        <f>'TT-spelers 2025-2026'!CE81</f>
        <v/>
      </c>
      <c r="R80" s="50" t="str">
        <f>'TT-spelers 2025-2026'!CF81</f>
        <v/>
      </c>
      <c r="S80" s="1" t="str">
        <f>'TT-spelers 2025-2026'!CG81</f>
        <v/>
      </c>
      <c r="T80" s="63" t="str">
        <f>'TT-spelers 2025-2026'!CH81</f>
        <v/>
      </c>
      <c r="U80" s="1" t="str">
        <f>'TT-spelers 2025-2026'!CI81</f>
        <v/>
      </c>
      <c r="V80" s="50" t="str">
        <f>'TT-spelers 2025-2026'!CJ81</f>
        <v/>
      </c>
      <c r="W80" s="1"/>
    </row>
    <row r="81" spans="1:23" x14ac:dyDescent="0.2">
      <c r="A81" s="1"/>
      <c r="B81" s="1" t="str">
        <f>'TT-spelers 2025-2026'!BR82</f>
        <v/>
      </c>
      <c r="C81" s="54" t="str">
        <f>'TT-spelers 2025-2026'!BS82</f>
        <v/>
      </c>
      <c r="D81" s="54" t="str">
        <f>'TT-spelers 2025-2026'!BT82</f>
        <v/>
      </c>
      <c r="E81" s="1" t="str">
        <f>'TT-spelers 2025-2026'!BU82</f>
        <v/>
      </c>
      <c r="F81" s="1" t="str">
        <f>'TT-spelers 2025-2026'!BV82</f>
        <v/>
      </c>
      <c r="G81" s="1" t="str">
        <f>'TT-spelers 2025-2026'!BW82</f>
        <v/>
      </c>
      <c r="H81" s="1" t="str">
        <f>'TT-spelers 2025-2026'!BX82</f>
        <v/>
      </c>
      <c r="I81" s="1" t="str">
        <f>'TT-spelers 2025-2026'!BY82</f>
        <v/>
      </c>
      <c r="J81" s="1" t="str">
        <f>'TT-spelers 2025-2026'!BZ82</f>
        <v/>
      </c>
      <c r="K81" s="1"/>
      <c r="M81" s="1"/>
      <c r="N81" s="1" t="str">
        <f>'TT-spelers 2025-2026'!CB82</f>
        <v/>
      </c>
      <c r="O81" s="1" t="str">
        <f>'TT-spelers 2025-2026'!CC82</f>
        <v/>
      </c>
      <c r="P81" s="50" t="str">
        <f>'TT-spelers 2025-2026'!CD82</f>
        <v/>
      </c>
      <c r="Q81" s="1" t="str">
        <f>'TT-spelers 2025-2026'!CE82</f>
        <v/>
      </c>
      <c r="R81" s="50" t="str">
        <f>'TT-spelers 2025-2026'!CF82</f>
        <v/>
      </c>
      <c r="S81" s="1" t="str">
        <f>'TT-spelers 2025-2026'!CG82</f>
        <v/>
      </c>
      <c r="T81" s="63" t="str">
        <f>'TT-spelers 2025-2026'!CH82</f>
        <v/>
      </c>
      <c r="U81" s="1" t="str">
        <f>'TT-spelers 2025-2026'!CI82</f>
        <v/>
      </c>
      <c r="V81" s="50" t="str">
        <f>'TT-spelers 2025-2026'!CJ82</f>
        <v/>
      </c>
      <c r="W81" s="1"/>
    </row>
    <row r="82" spans="1:23" x14ac:dyDescent="0.2">
      <c r="A82" s="1"/>
      <c r="B82" s="1" t="str">
        <f>'TT-spelers 2025-2026'!BR83</f>
        <v/>
      </c>
      <c r="C82" s="54" t="str">
        <f>'TT-spelers 2025-2026'!BS83</f>
        <v/>
      </c>
      <c r="D82" s="54" t="str">
        <f>'TT-spelers 2025-2026'!BT83</f>
        <v/>
      </c>
      <c r="E82" s="1" t="str">
        <f>'TT-spelers 2025-2026'!BU83</f>
        <v/>
      </c>
      <c r="F82" s="1" t="str">
        <f>'TT-spelers 2025-2026'!BV83</f>
        <v/>
      </c>
      <c r="G82" s="1" t="str">
        <f>'TT-spelers 2025-2026'!BW83</f>
        <v/>
      </c>
      <c r="H82" s="1" t="str">
        <f>'TT-spelers 2025-2026'!BX83</f>
        <v/>
      </c>
      <c r="I82" s="1" t="str">
        <f>'TT-spelers 2025-2026'!BY83</f>
        <v/>
      </c>
      <c r="J82" s="1" t="str">
        <f>'TT-spelers 2025-2026'!BZ83</f>
        <v/>
      </c>
      <c r="K82" s="1"/>
      <c r="M82" s="1"/>
      <c r="N82" s="1" t="str">
        <f>'TT-spelers 2025-2026'!CB83</f>
        <v/>
      </c>
      <c r="O82" s="1" t="str">
        <f>'TT-spelers 2025-2026'!CC83</f>
        <v/>
      </c>
      <c r="P82" s="50" t="str">
        <f>'TT-spelers 2025-2026'!CD83</f>
        <v/>
      </c>
      <c r="Q82" s="1" t="str">
        <f>'TT-spelers 2025-2026'!CE83</f>
        <v/>
      </c>
      <c r="R82" s="50" t="str">
        <f>'TT-spelers 2025-2026'!CF83</f>
        <v/>
      </c>
      <c r="S82" s="1" t="str">
        <f>'TT-spelers 2025-2026'!CG83</f>
        <v/>
      </c>
      <c r="T82" s="63" t="str">
        <f>'TT-spelers 2025-2026'!CH83</f>
        <v/>
      </c>
      <c r="U82" s="1" t="str">
        <f>'TT-spelers 2025-2026'!CI83</f>
        <v/>
      </c>
      <c r="V82" s="50" t="str">
        <f>'TT-spelers 2025-2026'!CJ83</f>
        <v/>
      </c>
      <c r="W82" s="1"/>
    </row>
    <row r="83" spans="1:23" x14ac:dyDescent="0.2">
      <c r="A83" s="1"/>
      <c r="B83" s="1" t="str">
        <f>'TT-spelers 2025-2026'!BR84</f>
        <v/>
      </c>
      <c r="C83" s="54" t="str">
        <f>'TT-spelers 2025-2026'!BS84</f>
        <v/>
      </c>
      <c r="D83" s="54" t="str">
        <f>'TT-spelers 2025-2026'!BT84</f>
        <v/>
      </c>
      <c r="E83" s="1" t="str">
        <f>'TT-spelers 2025-2026'!BU84</f>
        <v/>
      </c>
      <c r="F83" s="1" t="str">
        <f>'TT-spelers 2025-2026'!BV84</f>
        <v/>
      </c>
      <c r="G83" s="1" t="str">
        <f>'TT-spelers 2025-2026'!BW84</f>
        <v/>
      </c>
      <c r="H83" s="1" t="str">
        <f>'TT-spelers 2025-2026'!BX84</f>
        <v/>
      </c>
      <c r="I83" s="1" t="str">
        <f>'TT-spelers 2025-2026'!BY84</f>
        <v/>
      </c>
      <c r="J83" s="1" t="str">
        <f>'TT-spelers 2025-2026'!BZ84</f>
        <v/>
      </c>
      <c r="K83" s="1"/>
      <c r="M83" s="1"/>
      <c r="N83" s="1" t="str">
        <f>'TT-spelers 2025-2026'!CB84</f>
        <v/>
      </c>
      <c r="O83" s="1" t="str">
        <f>'TT-spelers 2025-2026'!CC84</f>
        <v/>
      </c>
      <c r="P83" s="50" t="str">
        <f>'TT-spelers 2025-2026'!CD84</f>
        <v/>
      </c>
      <c r="Q83" s="1" t="str">
        <f>'TT-spelers 2025-2026'!CE84</f>
        <v/>
      </c>
      <c r="R83" s="50" t="str">
        <f>'TT-spelers 2025-2026'!CF84</f>
        <v/>
      </c>
      <c r="S83" s="1" t="str">
        <f>'TT-spelers 2025-2026'!CG84</f>
        <v/>
      </c>
      <c r="T83" s="63" t="str">
        <f>'TT-spelers 2025-2026'!CH84</f>
        <v/>
      </c>
      <c r="U83" s="1" t="str">
        <f>'TT-spelers 2025-2026'!CI84</f>
        <v/>
      </c>
      <c r="V83" s="50" t="str">
        <f>'TT-spelers 2025-2026'!CJ84</f>
        <v/>
      </c>
      <c r="W83" s="1"/>
    </row>
    <row r="84" spans="1:23" x14ac:dyDescent="0.2">
      <c r="A84" s="1"/>
      <c r="B84" s="1" t="str">
        <f>'TT-spelers 2025-2026'!BR85</f>
        <v/>
      </c>
      <c r="C84" s="54" t="str">
        <f>'TT-spelers 2025-2026'!BS85</f>
        <v/>
      </c>
      <c r="D84" s="54" t="str">
        <f>'TT-spelers 2025-2026'!BT85</f>
        <v/>
      </c>
      <c r="E84" s="1" t="str">
        <f>'TT-spelers 2025-2026'!BU85</f>
        <v/>
      </c>
      <c r="F84" s="1" t="str">
        <f>'TT-spelers 2025-2026'!BV85</f>
        <v/>
      </c>
      <c r="G84" s="1" t="str">
        <f>'TT-spelers 2025-2026'!BW85</f>
        <v/>
      </c>
      <c r="H84" s="1" t="str">
        <f>'TT-spelers 2025-2026'!BX85</f>
        <v/>
      </c>
      <c r="I84" s="1" t="str">
        <f>'TT-spelers 2025-2026'!BY85</f>
        <v/>
      </c>
      <c r="J84" s="1" t="str">
        <f>'TT-spelers 2025-2026'!BZ85</f>
        <v/>
      </c>
      <c r="K84" s="1"/>
      <c r="M84" s="1"/>
      <c r="N84" s="1" t="str">
        <f>'TT-spelers 2025-2026'!CB85</f>
        <v/>
      </c>
      <c r="O84" s="1" t="str">
        <f>'TT-spelers 2025-2026'!CC85</f>
        <v/>
      </c>
      <c r="P84" s="50" t="str">
        <f>'TT-spelers 2025-2026'!CD85</f>
        <v/>
      </c>
      <c r="Q84" s="1" t="str">
        <f>'TT-spelers 2025-2026'!CE85</f>
        <v/>
      </c>
      <c r="R84" s="50" t="str">
        <f>'TT-spelers 2025-2026'!CF85</f>
        <v/>
      </c>
      <c r="S84" s="1" t="str">
        <f>'TT-spelers 2025-2026'!CG85</f>
        <v/>
      </c>
      <c r="T84" s="63" t="str">
        <f>'TT-spelers 2025-2026'!CH85</f>
        <v/>
      </c>
      <c r="U84" s="1" t="str">
        <f>'TT-spelers 2025-2026'!CI85</f>
        <v/>
      </c>
      <c r="V84" s="50" t="str">
        <f>'TT-spelers 2025-2026'!CJ85</f>
        <v/>
      </c>
      <c r="W84" s="1"/>
    </row>
    <row r="85" spans="1:23" x14ac:dyDescent="0.2">
      <c r="A85" s="1"/>
      <c r="B85" s="1" t="str">
        <f>'TT-spelers 2025-2026'!BR86</f>
        <v/>
      </c>
      <c r="C85" s="54" t="str">
        <f>'TT-spelers 2025-2026'!BS86</f>
        <v/>
      </c>
      <c r="D85" s="54" t="str">
        <f>'TT-spelers 2025-2026'!BT86</f>
        <v/>
      </c>
      <c r="E85" s="1" t="str">
        <f>'TT-spelers 2025-2026'!BU86</f>
        <v/>
      </c>
      <c r="F85" s="1" t="str">
        <f>'TT-spelers 2025-2026'!BV86</f>
        <v/>
      </c>
      <c r="G85" s="1" t="str">
        <f>'TT-spelers 2025-2026'!BW86</f>
        <v/>
      </c>
      <c r="H85" s="1" t="str">
        <f>'TT-spelers 2025-2026'!BX86</f>
        <v/>
      </c>
      <c r="I85" s="1" t="str">
        <f>'TT-spelers 2025-2026'!BY86</f>
        <v/>
      </c>
      <c r="J85" s="1" t="str">
        <f>'TT-spelers 2025-2026'!BZ86</f>
        <v/>
      </c>
      <c r="K85" s="1"/>
      <c r="M85" s="1"/>
      <c r="N85" s="1" t="str">
        <f>'TT-spelers 2025-2026'!CB86</f>
        <v/>
      </c>
      <c r="O85" s="1" t="str">
        <f>'TT-spelers 2025-2026'!CC86</f>
        <v/>
      </c>
      <c r="P85" s="50" t="str">
        <f>'TT-spelers 2025-2026'!CD86</f>
        <v/>
      </c>
      <c r="Q85" s="1" t="str">
        <f>'TT-spelers 2025-2026'!CE86</f>
        <v/>
      </c>
      <c r="R85" s="50" t="str">
        <f>'TT-spelers 2025-2026'!CF86</f>
        <v/>
      </c>
      <c r="S85" s="1" t="str">
        <f>'TT-spelers 2025-2026'!CG86</f>
        <v/>
      </c>
      <c r="T85" s="63" t="str">
        <f>'TT-spelers 2025-2026'!CH86</f>
        <v/>
      </c>
      <c r="U85" s="1" t="str">
        <f>'TT-spelers 2025-2026'!CI86</f>
        <v/>
      </c>
      <c r="V85" s="50" t="str">
        <f>'TT-spelers 2025-2026'!CJ86</f>
        <v/>
      </c>
      <c r="W85" s="1"/>
    </row>
    <row r="86" spans="1:23" x14ac:dyDescent="0.2">
      <c r="A86" s="1"/>
      <c r="B86" s="1" t="str">
        <f>'TT-spelers 2025-2026'!BR87</f>
        <v/>
      </c>
      <c r="C86" s="54" t="str">
        <f>'TT-spelers 2025-2026'!BS87</f>
        <v/>
      </c>
      <c r="D86" s="54" t="str">
        <f>'TT-spelers 2025-2026'!BT87</f>
        <v/>
      </c>
      <c r="E86" s="1" t="str">
        <f>'TT-spelers 2025-2026'!BU87</f>
        <v/>
      </c>
      <c r="F86" s="1" t="str">
        <f>'TT-spelers 2025-2026'!BV87</f>
        <v/>
      </c>
      <c r="G86" s="1" t="str">
        <f>'TT-spelers 2025-2026'!BW87</f>
        <v/>
      </c>
      <c r="H86" s="1" t="str">
        <f>'TT-spelers 2025-2026'!BX87</f>
        <v/>
      </c>
      <c r="I86" s="1" t="str">
        <f>'TT-spelers 2025-2026'!BY87</f>
        <v/>
      </c>
      <c r="J86" s="1" t="str">
        <f>'TT-spelers 2025-2026'!BZ87</f>
        <v/>
      </c>
      <c r="K86" s="1"/>
      <c r="M86" s="1"/>
      <c r="N86" s="1" t="str">
        <f>'TT-spelers 2025-2026'!CB87</f>
        <v/>
      </c>
      <c r="O86" s="1" t="str">
        <f>'TT-spelers 2025-2026'!CC87</f>
        <v/>
      </c>
      <c r="P86" s="50" t="str">
        <f>'TT-spelers 2025-2026'!CD87</f>
        <v/>
      </c>
      <c r="Q86" s="1" t="str">
        <f>'TT-spelers 2025-2026'!CE87</f>
        <v/>
      </c>
      <c r="R86" s="50" t="str">
        <f>'TT-spelers 2025-2026'!CF87</f>
        <v/>
      </c>
      <c r="S86" s="1" t="str">
        <f>'TT-spelers 2025-2026'!CG87</f>
        <v/>
      </c>
      <c r="T86" s="63" t="str">
        <f>'TT-spelers 2025-2026'!CH87</f>
        <v/>
      </c>
      <c r="U86" s="1" t="str">
        <f>'TT-spelers 2025-2026'!CI87</f>
        <v/>
      </c>
      <c r="V86" s="50" t="str">
        <f>'TT-spelers 2025-2026'!CJ87</f>
        <v/>
      </c>
      <c r="W86" s="1"/>
    </row>
    <row r="87" spans="1:23" x14ac:dyDescent="0.2">
      <c r="A87" s="1"/>
      <c r="B87" s="1" t="str">
        <f>'TT-spelers 2025-2026'!BR88</f>
        <v/>
      </c>
      <c r="C87" s="54" t="str">
        <f>'TT-spelers 2025-2026'!BS88</f>
        <v/>
      </c>
      <c r="D87" s="54" t="str">
        <f>'TT-spelers 2025-2026'!BT88</f>
        <v/>
      </c>
      <c r="E87" s="1" t="str">
        <f>'TT-spelers 2025-2026'!BU88</f>
        <v/>
      </c>
      <c r="F87" s="1" t="str">
        <f>'TT-spelers 2025-2026'!BV88</f>
        <v/>
      </c>
      <c r="G87" s="1" t="str">
        <f>'TT-spelers 2025-2026'!BW88</f>
        <v/>
      </c>
      <c r="H87" s="1" t="str">
        <f>'TT-spelers 2025-2026'!BX88</f>
        <v/>
      </c>
      <c r="I87" s="1" t="str">
        <f>'TT-spelers 2025-2026'!BY88</f>
        <v/>
      </c>
      <c r="J87" s="1" t="str">
        <f>'TT-spelers 2025-2026'!BZ88</f>
        <v/>
      </c>
      <c r="K87" s="1"/>
      <c r="M87" s="1"/>
      <c r="N87" s="1" t="str">
        <f>'TT-spelers 2025-2026'!CB88</f>
        <v/>
      </c>
      <c r="O87" s="1" t="str">
        <f>'TT-spelers 2025-2026'!CC88</f>
        <v/>
      </c>
      <c r="P87" s="50" t="str">
        <f>'TT-spelers 2025-2026'!CD88</f>
        <v/>
      </c>
      <c r="Q87" s="1" t="str">
        <f>'TT-spelers 2025-2026'!CE88</f>
        <v/>
      </c>
      <c r="R87" s="50" t="str">
        <f>'TT-spelers 2025-2026'!CF88</f>
        <v/>
      </c>
      <c r="S87" s="1" t="str">
        <f>'TT-spelers 2025-2026'!CG88</f>
        <v/>
      </c>
      <c r="T87" s="63" t="str">
        <f>'TT-spelers 2025-2026'!CH88</f>
        <v/>
      </c>
      <c r="U87" s="1" t="str">
        <f>'TT-spelers 2025-2026'!CI88</f>
        <v/>
      </c>
      <c r="V87" s="50" t="str">
        <f>'TT-spelers 2025-2026'!CJ88</f>
        <v/>
      </c>
      <c r="W87" s="1"/>
    </row>
    <row r="88" spans="1:23" x14ac:dyDescent="0.2">
      <c r="A88" s="1"/>
      <c r="B88" s="1" t="str">
        <f>'TT-spelers 2025-2026'!BR89</f>
        <v/>
      </c>
      <c r="C88" s="54" t="str">
        <f>'TT-spelers 2025-2026'!BS89</f>
        <v/>
      </c>
      <c r="D88" s="54" t="str">
        <f>'TT-spelers 2025-2026'!BT89</f>
        <v/>
      </c>
      <c r="E88" s="1" t="str">
        <f>'TT-spelers 2025-2026'!BU89</f>
        <v/>
      </c>
      <c r="F88" s="1" t="str">
        <f>'TT-spelers 2025-2026'!BV89</f>
        <v/>
      </c>
      <c r="G88" s="1" t="str">
        <f>'TT-spelers 2025-2026'!BW89</f>
        <v/>
      </c>
      <c r="H88" s="1" t="str">
        <f>'TT-spelers 2025-2026'!BX89</f>
        <v/>
      </c>
      <c r="I88" s="1" t="str">
        <f>'TT-spelers 2025-2026'!BY89</f>
        <v/>
      </c>
      <c r="J88" s="1" t="str">
        <f>'TT-spelers 2025-2026'!BZ89</f>
        <v/>
      </c>
      <c r="K88" s="1"/>
      <c r="M88" s="1"/>
      <c r="N88" s="1" t="str">
        <f>'TT-spelers 2025-2026'!CB89</f>
        <v/>
      </c>
      <c r="O88" s="1" t="str">
        <f>'TT-spelers 2025-2026'!CC89</f>
        <v/>
      </c>
      <c r="P88" s="50" t="str">
        <f>'TT-spelers 2025-2026'!CD89</f>
        <v/>
      </c>
      <c r="Q88" s="1" t="str">
        <f>'TT-spelers 2025-2026'!CE89</f>
        <v/>
      </c>
      <c r="R88" s="50" t="str">
        <f>'TT-spelers 2025-2026'!CF89</f>
        <v/>
      </c>
      <c r="S88" s="1" t="str">
        <f>'TT-spelers 2025-2026'!CG89</f>
        <v/>
      </c>
      <c r="T88" s="63" t="str">
        <f>'TT-spelers 2025-2026'!CH89</f>
        <v/>
      </c>
      <c r="U88" s="1" t="str">
        <f>'TT-spelers 2025-2026'!CI89</f>
        <v/>
      </c>
      <c r="V88" s="50" t="str">
        <f>'TT-spelers 2025-2026'!CJ89</f>
        <v/>
      </c>
      <c r="W88" s="1"/>
    </row>
    <row r="89" spans="1:23" x14ac:dyDescent="0.2">
      <c r="A89" s="1"/>
      <c r="B89" s="1" t="str">
        <f>'TT-spelers 2025-2026'!BR90</f>
        <v/>
      </c>
      <c r="C89" s="54" t="str">
        <f>'TT-spelers 2025-2026'!BS90</f>
        <v/>
      </c>
      <c r="D89" s="54" t="str">
        <f>'TT-spelers 2025-2026'!BT90</f>
        <v/>
      </c>
      <c r="E89" s="1" t="str">
        <f>'TT-spelers 2025-2026'!BU90</f>
        <v/>
      </c>
      <c r="F89" s="1" t="str">
        <f>'TT-spelers 2025-2026'!BV90</f>
        <v/>
      </c>
      <c r="G89" s="1" t="str">
        <f>'TT-spelers 2025-2026'!BW90</f>
        <v/>
      </c>
      <c r="H89" s="1" t="str">
        <f>'TT-spelers 2025-2026'!BX90</f>
        <v/>
      </c>
      <c r="I89" s="1" t="str">
        <f>'TT-spelers 2025-2026'!BY90</f>
        <v/>
      </c>
      <c r="J89" s="1" t="str">
        <f>'TT-spelers 2025-2026'!BZ90</f>
        <v/>
      </c>
      <c r="K89" s="1"/>
      <c r="M89" s="1"/>
      <c r="N89" s="1" t="str">
        <f>'TT-spelers 2025-2026'!CB90</f>
        <v/>
      </c>
      <c r="O89" s="1" t="str">
        <f>'TT-spelers 2025-2026'!CC90</f>
        <v/>
      </c>
      <c r="P89" s="50" t="str">
        <f>'TT-spelers 2025-2026'!CD90</f>
        <v/>
      </c>
      <c r="Q89" s="1" t="str">
        <f>'TT-spelers 2025-2026'!CE90</f>
        <v/>
      </c>
      <c r="R89" s="50" t="str">
        <f>'TT-spelers 2025-2026'!CF90</f>
        <v/>
      </c>
      <c r="S89" s="1" t="str">
        <f>'TT-spelers 2025-2026'!CG90</f>
        <v/>
      </c>
      <c r="T89" s="63" t="str">
        <f>'TT-spelers 2025-2026'!CH90</f>
        <v/>
      </c>
      <c r="U89" s="1" t="str">
        <f>'TT-spelers 2025-2026'!CI90</f>
        <v/>
      </c>
      <c r="V89" s="50" t="str">
        <f>'TT-spelers 2025-2026'!CJ90</f>
        <v/>
      </c>
      <c r="W89" s="1"/>
    </row>
    <row r="90" spans="1:23" x14ac:dyDescent="0.2">
      <c r="A90" s="1"/>
      <c r="B90" s="1" t="str">
        <f>'TT-spelers 2025-2026'!BR91</f>
        <v/>
      </c>
      <c r="C90" s="54" t="str">
        <f>'TT-spelers 2025-2026'!BS91</f>
        <v/>
      </c>
      <c r="D90" s="54" t="str">
        <f>'TT-spelers 2025-2026'!BT91</f>
        <v/>
      </c>
      <c r="E90" s="1" t="str">
        <f>'TT-spelers 2025-2026'!BU91</f>
        <v/>
      </c>
      <c r="F90" s="1" t="str">
        <f>'TT-spelers 2025-2026'!BV91</f>
        <v/>
      </c>
      <c r="G90" s="1" t="str">
        <f>'TT-spelers 2025-2026'!BW91</f>
        <v/>
      </c>
      <c r="H90" s="1" t="str">
        <f>'TT-spelers 2025-2026'!BX91</f>
        <v/>
      </c>
      <c r="I90" s="1" t="str">
        <f>'TT-spelers 2025-2026'!BY91</f>
        <v/>
      </c>
      <c r="J90" s="1" t="str">
        <f>'TT-spelers 2025-2026'!BZ91</f>
        <v/>
      </c>
      <c r="K90" s="1"/>
      <c r="M90" s="1"/>
      <c r="N90" s="1" t="str">
        <f>'TT-spelers 2025-2026'!CB91</f>
        <v/>
      </c>
      <c r="O90" s="1" t="str">
        <f>'TT-spelers 2025-2026'!CC91</f>
        <v/>
      </c>
      <c r="P90" s="50" t="str">
        <f>'TT-spelers 2025-2026'!CD91</f>
        <v/>
      </c>
      <c r="Q90" s="1" t="str">
        <f>'TT-spelers 2025-2026'!CE91</f>
        <v/>
      </c>
      <c r="R90" s="50" t="str">
        <f>'TT-spelers 2025-2026'!CF91</f>
        <v/>
      </c>
      <c r="S90" s="1" t="str">
        <f>'TT-spelers 2025-2026'!CG91</f>
        <v/>
      </c>
      <c r="T90" s="63" t="str">
        <f>'TT-spelers 2025-2026'!CH91</f>
        <v/>
      </c>
      <c r="U90" s="1" t="str">
        <f>'TT-spelers 2025-2026'!CI91</f>
        <v/>
      </c>
      <c r="V90" s="50" t="str">
        <f>'TT-spelers 2025-2026'!CJ91</f>
        <v/>
      </c>
      <c r="W90" s="1"/>
    </row>
    <row r="91" spans="1:23" x14ac:dyDescent="0.2">
      <c r="A91" s="1"/>
      <c r="B91" s="1" t="str">
        <f>'TT-spelers 2025-2026'!BR92</f>
        <v/>
      </c>
      <c r="C91" s="54" t="str">
        <f>'TT-spelers 2025-2026'!BS92</f>
        <v/>
      </c>
      <c r="D91" s="54" t="str">
        <f>'TT-spelers 2025-2026'!BT92</f>
        <v/>
      </c>
      <c r="E91" s="1" t="str">
        <f>'TT-spelers 2025-2026'!BU92</f>
        <v/>
      </c>
      <c r="F91" s="1" t="str">
        <f>'TT-spelers 2025-2026'!BV92</f>
        <v/>
      </c>
      <c r="G91" s="1" t="str">
        <f>'TT-spelers 2025-2026'!BW92</f>
        <v/>
      </c>
      <c r="H91" s="1" t="str">
        <f>'TT-spelers 2025-2026'!BX92</f>
        <v/>
      </c>
      <c r="I91" s="1" t="str">
        <f>'TT-spelers 2025-2026'!BY92</f>
        <v/>
      </c>
      <c r="J91" s="1" t="str">
        <f>'TT-spelers 2025-2026'!BZ92</f>
        <v/>
      </c>
      <c r="K91" s="1"/>
      <c r="M91" s="1"/>
      <c r="N91" s="1" t="str">
        <f>'TT-spelers 2025-2026'!CB92</f>
        <v/>
      </c>
      <c r="O91" s="1" t="str">
        <f>'TT-spelers 2025-2026'!CC92</f>
        <v/>
      </c>
      <c r="P91" s="50" t="str">
        <f>'TT-spelers 2025-2026'!CD92</f>
        <v/>
      </c>
      <c r="Q91" s="1" t="str">
        <f>'TT-spelers 2025-2026'!CE92</f>
        <v/>
      </c>
      <c r="R91" s="50" t="str">
        <f>'TT-spelers 2025-2026'!CF92</f>
        <v/>
      </c>
      <c r="S91" s="1" t="str">
        <f>'TT-spelers 2025-2026'!CG92</f>
        <v/>
      </c>
      <c r="T91" s="63" t="str">
        <f>'TT-spelers 2025-2026'!CH92</f>
        <v/>
      </c>
      <c r="U91" s="1" t="str">
        <f>'TT-spelers 2025-2026'!CI92</f>
        <v/>
      </c>
      <c r="V91" s="50" t="str">
        <f>'TT-spelers 2025-2026'!CJ92</f>
        <v/>
      </c>
      <c r="W91" s="1"/>
    </row>
    <row r="92" spans="1:23" x14ac:dyDescent="0.2">
      <c r="A92" s="1"/>
      <c r="B92" s="1" t="str">
        <f>'TT-spelers 2025-2026'!BR93</f>
        <v/>
      </c>
      <c r="C92" s="54" t="str">
        <f>'TT-spelers 2025-2026'!BS93</f>
        <v/>
      </c>
      <c r="D92" s="54" t="str">
        <f>'TT-spelers 2025-2026'!BT93</f>
        <v/>
      </c>
      <c r="E92" s="1" t="str">
        <f>'TT-spelers 2025-2026'!BU93</f>
        <v/>
      </c>
      <c r="F92" s="1" t="str">
        <f>'TT-spelers 2025-2026'!BV93</f>
        <v/>
      </c>
      <c r="G92" s="1" t="str">
        <f>'TT-spelers 2025-2026'!BW93</f>
        <v/>
      </c>
      <c r="H92" s="1" t="str">
        <f>'TT-spelers 2025-2026'!BX93</f>
        <v/>
      </c>
      <c r="I92" s="1" t="str">
        <f>'TT-spelers 2025-2026'!BY93</f>
        <v/>
      </c>
      <c r="J92" s="1" t="str">
        <f>'TT-spelers 2025-2026'!BZ93</f>
        <v/>
      </c>
      <c r="K92" s="1"/>
      <c r="M92" s="1"/>
      <c r="N92" s="1" t="str">
        <f>'TT-spelers 2025-2026'!CB93</f>
        <v/>
      </c>
      <c r="O92" s="1" t="str">
        <f>'TT-spelers 2025-2026'!CC93</f>
        <v/>
      </c>
      <c r="P92" s="50" t="str">
        <f>'TT-spelers 2025-2026'!CD93</f>
        <v/>
      </c>
      <c r="Q92" s="1" t="str">
        <f>'TT-spelers 2025-2026'!CE93</f>
        <v/>
      </c>
      <c r="R92" s="50" t="str">
        <f>'TT-spelers 2025-2026'!CF93</f>
        <v/>
      </c>
      <c r="S92" s="1" t="str">
        <f>'TT-spelers 2025-2026'!CG93</f>
        <v/>
      </c>
      <c r="T92" s="63" t="str">
        <f>'TT-spelers 2025-2026'!CH93</f>
        <v/>
      </c>
      <c r="U92" s="1" t="str">
        <f>'TT-spelers 2025-2026'!CI93</f>
        <v/>
      </c>
      <c r="V92" s="50" t="str">
        <f>'TT-spelers 2025-2026'!CJ93</f>
        <v/>
      </c>
      <c r="W92" s="1"/>
    </row>
    <row r="93" spans="1:23" x14ac:dyDescent="0.2">
      <c r="A93" s="1"/>
      <c r="B93" s="1" t="str">
        <f>'TT-spelers 2025-2026'!BR94</f>
        <v/>
      </c>
      <c r="C93" s="54" t="str">
        <f>'TT-spelers 2025-2026'!BS94</f>
        <v/>
      </c>
      <c r="D93" s="54" t="str">
        <f>'TT-spelers 2025-2026'!BT94</f>
        <v/>
      </c>
      <c r="E93" s="1" t="str">
        <f>'TT-spelers 2025-2026'!BU94</f>
        <v/>
      </c>
      <c r="F93" s="1" t="str">
        <f>'TT-spelers 2025-2026'!BV94</f>
        <v/>
      </c>
      <c r="G93" s="1" t="str">
        <f>'TT-spelers 2025-2026'!BW94</f>
        <v/>
      </c>
      <c r="H93" s="1" t="str">
        <f>'TT-spelers 2025-2026'!BX94</f>
        <v/>
      </c>
      <c r="I93" s="1" t="str">
        <f>'TT-spelers 2025-2026'!BY94</f>
        <v/>
      </c>
      <c r="J93" s="1" t="str">
        <f>'TT-spelers 2025-2026'!BZ94</f>
        <v/>
      </c>
      <c r="K93" s="1"/>
      <c r="M93" s="1"/>
      <c r="N93" s="1" t="str">
        <f>'TT-spelers 2025-2026'!CB94</f>
        <v/>
      </c>
      <c r="O93" s="1" t="str">
        <f>'TT-spelers 2025-2026'!CC94</f>
        <v/>
      </c>
      <c r="P93" s="50" t="str">
        <f>'TT-spelers 2025-2026'!CD94</f>
        <v/>
      </c>
      <c r="Q93" s="1" t="str">
        <f>'TT-spelers 2025-2026'!CE94</f>
        <v/>
      </c>
      <c r="R93" s="50" t="str">
        <f>'TT-spelers 2025-2026'!CF94</f>
        <v/>
      </c>
      <c r="S93" s="1" t="str">
        <f>'TT-spelers 2025-2026'!CG94</f>
        <v/>
      </c>
      <c r="T93" s="63" t="str">
        <f>'TT-spelers 2025-2026'!CH94</f>
        <v/>
      </c>
      <c r="U93" s="1" t="str">
        <f>'TT-spelers 2025-2026'!CI94</f>
        <v/>
      </c>
      <c r="V93" s="50" t="str">
        <f>'TT-spelers 2025-2026'!CJ94</f>
        <v/>
      </c>
      <c r="W93" s="1"/>
    </row>
    <row r="94" spans="1:23" x14ac:dyDescent="0.2">
      <c r="A94" s="1"/>
      <c r="B94" s="1" t="str">
        <f>'TT-spelers 2025-2026'!BR95</f>
        <v/>
      </c>
      <c r="C94" s="54" t="str">
        <f>'TT-spelers 2025-2026'!BS95</f>
        <v/>
      </c>
      <c r="D94" s="54" t="str">
        <f>'TT-spelers 2025-2026'!BT95</f>
        <v/>
      </c>
      <c r="E94" s="1" t="str">
        <f>'TT-spelers 2025-2026'!BU95</f>
        <v/>
      </c>
      <c r="F94" s="1" t="str">
        <f>'TT-spelers 2025-2026'!BV95</f>
        <v/>
      </c>
      <c r="G94" s="1" t="str">
        <f>'TT-spelers 2025-2026'!BW95</f>
        <v/>
      </c>
      <c r="H94" s="1" t="str">
        <f>'TT-spelers 2025-2026'!BX95</f>
        <v/>
      </c>
      <c r="I94" s="1" t="str">
        <f>'TT-spelers 2025-2026'!BY95</f>
        <v/>
      </c>
      <c r="J94" s="1" t="str">
        <f>'TT-spelers 2025-2026'!BZ95</f>
        <v/>
      </c>
      <c r="K94" s="1"/>
      <c r="M94" s="1"/>
      <c r="N94" s="1" t="str">
        <f>'TT-spelers 2025-2026'!CB95</f>
        <v/>
      </c>
      <c r="O94" s="1" t="str">
        <f>'TT-spelers 2025-2026'!CC95</f>
        <v/>
      </c>
      <c r="P94" s="50" t="str">
        <f>'TT-spelers 2025-2026'!CD95</f>
        <v/>
      </c>
      <c r="Q94" s="1" t="str">
        <f>'TT-spelers 2025-2026'!CE95</f>
        <v/>
      </c>
      <c r="R94" s="50" t="str">
        <f>'TT-spelers 2025-2026'!CF95</f>
        <v/>
      </c>
      <c r="S94" s="1" t="str">
        <f>'TT-spelers 2025-2026'!CG95</f>
        <v/>
      </c>
      <c r="T94" s="63" t="str">
        <f>'TT-spelers 2025-2026'!CH95</f>
        <v/>
      </c>
      <c r="U94" s="1" t="str">
        <f>'TT-spelers 2025-2026'!CI95</f>
        <v/>
      </c>
      <c r="V94" s="50" t="str">
        <f>'TT-spelers 2025-2026'!CJ95</f>
        <v/>
      </c>
      <c r="W94" s="1"/>
    </row>
    <row r="95" spans="1:23" x14ac:dyDescent="0.2">
      <c r="A95" s="1"/>
      <c r="B95" s="1" t="str">
        <f>'TT-spelers 2025-2026'!BR96</f>
        <v/>
      </c>
      <c r="C95" s="54" t="str">
        <f>'TT-spelers 2025-2026'!BS96</f>
        <v/>
      </c>
      <c r="D95" s="54" t="str">
        <f>'TT-spelers 2025-2026'!BT96</f>
        <v/>
      </c>
      <c r="E95" s="1" t="str">
        <f>'TT-spelers 2025-2026'!BU96</f>
        <v/>
      </c>
      <c r="F95" s="1" t="str">
        <f>'TT-spelers 2025-2026'!BV96</f>
        <v/>
      </c>
      <c r="G95" s="1" t="str">
        <f>'TT-spelers 2025-2026'!BW96</f>
        <v/>
      </c>
      <c r="H95" s="1" t="str">
        <f>'TT-spelers 2025-2026'!BX96</f>
        <v/>
      </c>
      <c r="I95" s="1" t="str">
        <f>'TT-spelers 2025-2026'!BY96</f>
        <v/>
      </c>
      <c r="J95" s="1" t="str">
        <f>'TT-spelers 2025-2026'!BZ96</f>
        <v/>
      </c>
      <c r="K95" s="1"/>
      <c r="M95" s="1"/>
      <c r="N95" s="1" t="str">
        <f>'TT-spelers 2025-2026'!CB96</f>
        <v/>
      </c>
      <c r="O95" s="1" t="str">
        <f>'TT-spelers 2025-2026'!CC96</f>
        <v/>
      </c>
      <c r="P95" s="50" t="str">
        <f>'TT-spelers 2025-2026'!CD96</f>
        <v/>
      </c>
      <c r="Q95" s="1" t="str">
        <f>'TT-spelers 2025-2026'!CE96</f>
        <v/>
      </c>
      <c r="R95" s="50" t="str">
        <f>'TT-spelers 2025-2026'!CF96</f>
        <v/>
      </c>
      <c r="S95" s="1" t="str">
        <f>'TT-spelers 2025-2026'!CG96</f>
        <v/>
      </c>
      <c r="T95" s="63" t="str">
        <f>'TT-spelers 2025-2026'!CH96</f>
        <v/>
      </c>
      <c r="U95" s="1" t="str">
        <f>'TT-spelers 2025-2026'!CI96</f>
        <v/>
      </c>
      <c r="V95" s="50" t="str">
        <f>'TT-spelers 2025-2026'!CJ96</f>
        <v/>
      </c>
      <c r="W95" s="1"/>
    </row>
    <row r="96" spans="1:23" x14ac:dyDescent="0.2">
      <c r="A96" s="1"/>
      <c r="B96" s="1" t="str">
        <f>'TT-spelers 2025-2026'!BR97</f>
        <v/>
      </c>
      <c r="C96" s="54" t="str">
        <f>'TT-spelers 2025-2026'!BS97</f>
        <v/>
      </c>
      <c r="D96" s="54" t="str">
        <f>'TT-spelers 2025-2026'!BT97</f>
        <v/>
      </c>
      <c r="E96" s="1" t="str">
        <f>'TT-spelers 2025-2026'!BU97</f>
        <v/>
      </c>
      <c r="F96" s="1" t="str">
        <f>'TT-spelers 2025-2026'!BV97</f>
        <v/>
      </c>
      <c r="G96" s="1" t="str">
        <f>'TT-spelers 2025-2026'!BW97</f>
        <v/>
      </c>
      <c r="H96" s="1" t="str">
        <f>'TT-spelers 2025-2026'!BX97</f>
        <v/>
      </c>
      <c r="I96" s="1" t="str">
        <f>'TT-spelers 2025-2026'!BY97</f>
        <v/>
      </c>
      <c r="J96" s="1" t="str">
        <f>'TT-spelers 2025-2026'!BZ97</f>
        <v/>
      </c>
      <c r="K96" s="1"/>
      <c r="M96" s="1"/>
      <c r="N96" s="1" t="str">
        <f>'TT-spelers 2025-2026'!CB97</f>
        <v/>
      </c>
      <c r="O96" s="1" t="str">
        <f>'TT-spelers 2025-2026'!CC97</f>
        <v/>
      </c>
      <c r="P96" s="50" t="str">
        <f>'TT-spelers 2025-2026'!CD97</f>
        <v/>
      </c>
      <c r="Q96" s="1" t="str">
        <f>'TT-spelers 2025-2026'!CE97</f>
        <v/>
      </c>
      <c r="R96" s="50" t="str">
        <f>'TT-spelers 2025-2026'!CF97</f>
        <v/>
      </c>
      <c r="S96" s="1" t="str">
        <f>'TT-spelers 2025-2026'!CG97</f>
        <v/>
      </c>
      <c r="T96" s="63" t="str">
        <f>'TT-spelers 2025-2026'!CH97</f>
        <v/>
      </c>
      <c r="U96" s="1" t="str">
        <f>'TT-spelers 2025-2026'!CI97</f>
        <v/>
      </c>
      <c r="V96" s="50" t="str">
        <f>'TT-spelers 2025-2026'!CJ97</f>
        <v/>
      </c>
      <c r="W96" s="1"/>
    </row>
    <row r="97" spans="1:23" x14ac:dyDescent="0.2">
      <c r="A97" s="1"/>
      <c r="B97" s="1" t="str">
        <f>'TT-spelers 2025-2026'!BR98</f>
        <v/>
      </c>
      <c r="C97" s="54" t="str">
        <f>'TT-spelers 2025-2026'!BS98</f>
        <v/>
      </c>
      <c r="D97" s="54" t="str">
        <f>'TT-spelers 2025-2026'!BT98</f>
        <v/>
      </c>
      <c r="E97" s="1" t="str">
        <f>'TT-spelers 2025-2026'!BU98</f>
        <v/>
      </c>
      <c r="F97" s="1" t="str">
        <f>'TT-spelers 2025-2026'!BV98</f>
        <v/>
      </c>
      <c r="G97" s="1" t="str">
        <f>'TT-spelers 2025-2026'!BW98</f>
        <v/>
      </c>
      <c r="H97" s="1" t="str">
        <f>'TT-spelers 2025-2026'!BX98</f>
        <v/>
      </c>
      <c r="I97" s="1" t="str">
        <f>'TT-spelers 2025-2026'!BY98</f>
        <v/>
      </c>
      <c r="J97" s="1" t="str">
        <f>'TT-spelers 2025-2026'!BZ98</f>
        <v/>
      </c>
      <c r="K97" s="1"/>
      <c r="M97" s="1"/>
      <c r="N97" s="1" t="str">
        <f>'TT-spelers 2025-2026'!CB98</f>
        <v/>
      </c>
      <c r="O97" s="1" t="str">
        <f>'TT-spelers 2025-2026'!CC98</f>
        <v/>
      </c>
      <c r="P97" s="50" t="str">
        <f>'TT-spelers 2025-2026'!CD98</f>
        <v/>
      </c>
      <c r="Q97" s="1" t="str">
        <f>'TT-spelers 2025-2026'!CE98</f>
        <v/>
      </c>
      <c r="R97" s="50" t="str">
        <f>'TT-spelers 2025-2026'!CF98</f>
        <v/>
      </c>
      <c r="S97" s="1" t="str">
        <f>'TT-spelers 2025-2026'!CG98</f>
        <v/>
      </c>
      <c r="T97" s="63" t="str">
        <f>'TT-spelers 2025-2026'!CH98</f>
        <v/>
      </c>
      <c r="U97" s="1" t="str">
        <f>'TT-spelers 2025-2026'!CI98</f>
        <v/>
      </c>
      <c r="V97" s="50" t="str">
        <f>'TT-spelers 2025-2026'!CJ98</f>
        <v/>
      </c>
      <c r="W97" s="1"/>
    </row>
    <row r="98" spans="1:23" x14ac:dyDescent="0.2">
      <c r="A98" s="1"/>
      <c r="B98" s="1" t="str">
        <f>'TT-spelers 2025-2026'!BR99</f>
        <v/>
      </c>
      <c r="C98" s="54" t="str">
        <f>'TT-spelers 2025-2026'!BS99</f>
        <v/>
      </c>
      <c r="D98" s="54" t="str">
        <f>'TT-spelers 2025-2026'!BT99</f>
        <v/>
      </c>
      <c r="E98" s="1" t="str">
        <f>'TT-spelers 2025-2026'!BU99</f>
        <v/>
      </c>
      <c r="F98" s="1" t="str">
        <f>'TT-spelers 2025-2026'!BV99</f>
        <v/>
      </c>
      <c r="G98" s="1" t="str">
        <f>'TT-spelers 2025-2026'!BW99</f>
        <v/>
      </c>
      <c r="H98" s="1" t="str">
        <f>'TT-spelers 2025-2026'!BX99</f>
        <v/>
      </c>
      <c r="I98" s="1" t="str">
        <f>'TT-spelers 2025-2026'!BY99</f>
        <v/>
      </c>
      <c r="J98" s="1" t="str">
        <f>'TT-spelers 2025-2026'!BZ99</f>
        <v/>
      </c>
      <c r="K98" s="1"/>
      <c r="M98" s="1"/>
      <c r="N98" s="1" t="str">
        <f>'TT-spelers 2025-2026'!CB99</f>
        <v/>
      </c>
      <c r="O98" s="1" t="str">
        <f>'TT-spelers 2025-2026'!CC99</f>
        <v/>
      </c>
      <c r="P98" s="50" t="str">
        <f>'TT-spelers 2025-2026'!CD99</f>
        <v/>
      </c>
      <c r="Q98" s="1" t="str">
        <f>'TT-spelers 2025-2026'!CE99</f>
        <v/>
      </c>
      <c r="R98" s="50" t="str">
        <f>'TT-spelers 2025-2026'!CF99</f>
        <v/>
      </c>
      <c r="S98" s="1" t="str">
        <f>'TT-spelers 2025-2026'!CG99</f>
        <v/>
      </c>
      <c r="T98" s="63" t="str">
        <f>'TT-spelers 2025-2026'!CH99</f>
        <v/>
      </c>
      <c r="U98" s="1" t="str">
        <f>'TT-spelers 2025-2026'!CI99</f>
        <v/>
      </c>
      <c r="V98" s="50" t="str">
        <f>'TT-spelers 2025-2026'!CJ99</f>
        <v/>
      </c>
      <c r="W98" s="1"/>
    </row>
    <row r="99" spans="1:23" x14ac:dyDescent="0.2">
      <c r="A99" s="1"/>
      <c r="B99" s="1" t="str">
        <f>'TT-spelers 2025-2026'!BR100</f>
        <v/>
      </c>
      <c r="C99" s="54" t="str">
        <f>'TT-spelers 2025-2026'!BS100</f>
        <v/>
      </c>
      <c r="D99" s="54" t="str">
        <f>'TT-spelers 2025-2026'!BT100</f>
        <v/>
      </c>
      <c r="E99" s="1" t="str">
        <f>'TT-spelers 2025-2026'!BU100</f>
        <v/>
      </c>
      <c r="F99" s="1" t="str">
        <f>'TT-spelers 2025-2026'!BV100</f>
        <v/>
      </c>
      <c r="G99" s="1" t="str">
        <f>'TT-spelers 2025-2026'!BW100</f>
        <v/>
      </c>
      <c r="H99" s="1" t="str">
        <f>'TT-spelers 2025-2026'!BX100</f>
        <v/>
      </c>
      <c r="I99" s="1" t="str">
        <f>'TT-spelers 2025-2026'!BY100</f>
        <v/>
      </c>
      <c r="J99" s="1" t="str">
        <f>'TT-spelers 2025-2026'!BZ100</f>
        <v/>
      </c>
      <c r="K99" s="1"/>
      <c r="M99" s="1"/>
      <c r="N99" s="1" t="str">
        <f>'TT-spelers 2025-2026'!CB100</f>
        <v/>
      </c>
      <c r="O99" s="1" t="str">
        <f>'TT-spelers 2025-2026'!CC100</f>
        <v/>
      </c>
      <c r="P99" s="50" t="str">
        <f>'TT-spelers 2025-2026'!CD100</f>
        <v/>
      </c>
      <c r="Q99" s="1" t="str">
        <f>'TT-spelers 2025-2026'!CE100</f>
        <v/>
      </c>
      <c r="R99" s="50" t="str">
        <f>'TT-spelers 2025-2026'!CF100</f>
        <v/>
      </c>
      <c r="S99" s="1" t="str">
        <f>'TT-spelers 2025-2026'!CG100</f>
        <v/>
      </c>
      <c r="T99" s="63" t="str">
        <f>'TT-spelers 2025-2026'!CH100</f>
        <v/>
      </c>
      <c r="U99" s="1" t="str">
        <f>'TT-spelers 2025-2026'!CI100</f>
        <v/>
      </c>
      <c r="V99" s="50" t="str">
        <f>'TT-spelers 2025-2026'!CJ100</f>
        <v/>
      </c>
      <c r="W99" s="1"/>
    </row>
    <row r="100" spans="1:23" x14ac:dyDescent="0.2">
      <c r="A100" s="1"/>
      <c r="B100" s="1" t="str">
        <f>'TT-spelers 2025-2026'!BR101</f>
        <v/>
      </c>
      <c r="C100" s="54" t="str">
        <f>'TT-spelers 2025-2026'!BS101</f>
        <v/>
      </c>
      <c r="D100" s="54" t="str">
        <f>'TT-spelers 2025-2026'!BT101</f>
        <v/>
      </c>
      <c r="E100" s="1" t="str">
        <f>'TT-spelers 2025-2026'!BU101</f>
        <v/>
      </c>
      <c r="F100" s="1" t="str">
        <f>'TT-spelers 2025-2026'!BV101</f>
        <v/>
      </c>
      <c r="G100" s="1" t="str">
        <f>'TT-spelers 2025-2026'!BW101</f>
        <v/>
      </c>
      <c r="H100" s="1" t="str">
        <f>'TT-spelers 2025-2026'!BX101</f>
        <v/>
      </c>
      <c r="I100" s="1" t="str">
        <f>'TT-spelers 2025-2026'!BY101</f>
        <v/>
      </c>
      <c r="J100" s="1" t="str">
        <f>'TT-spelers 2025-2026'!BZ101</f>
        <v/>
      </c>
      <c r="K100" s="1"/>
      <c r="M100" s="1"/>
      <c r="N100" s="1" t="str">
        <f>'TT-spelers 2025-2026'!CB101</f>
        <v/>
      </c>
      <c r="O100" s="1" t="str">
        <f>'TT-spelers 2025-2026'!CC101</f>
        <v/>
      </c>
      <c r="P100" s="50" t="str">
        <f>'TT-spelers 2025-2026'!CD101</f>
        <v/>
      </c>
      <c r="Q100" s="1" t="str">
        <f>'TT-spelers 2025-2026'!CE101</f>
        <v/>
      </c>
      <c r="R100" s="50" t="str">
        <f>'TT-spelers 2025-2026'!CF101</f>
        <v/>
      </c>
      <c r="S100" s="1" t="str">
        <f>'TT-spelers 2025-2026'!CG101</f>
        <v/>
      </c>
      <c r="T100" s="63" t="str">
        <f>'TT-spelers 2025-2026'!CH101</f>
        <v/>
      </c>
      <c r="U100" s="1" t="str">
        <f>'TT-spelers 2025-2026'!CI101</f>
        <v/>
      </c>
      <c r="V100" s="50" t="str">
        <f>'TT-spelers 2025-2026'!CJ101</f>
        <v/>
      </c>
      <c r="W100" s="1"/>
    </row>
    <row r="101" spans="1:23" x14ac:dyDescent="0.2">
      <c r="A101" s="1"/>
      <c r="B101" s="1" t="str">
        <f>'TT-spelers 2025-2026'!BR102</f>
        <v/>
      </c>
      <c r="C101" s="54" t="str">
        <f>'TT-spelers 2025-2026'!BS102</f>
        <v/>
      </c>
      <c r="D101" s="54" t="str">
        <f>'TT-spelers 2025-2026'!BT102</f>
        <v/>
      </c>
      <c r="E101" s="1" t="str">
        <f>'TT-spelers 2025-2026'!BU102</f>
        <v/>
      </c>
      <c r="F101" s="1" t="str">
        <f>'TT-spelers 2025-2026'!BV102</f>
        <v/>
      </c>
      <c r="G101" s="1" t="str">
        <f>'TT-spelers 2025-2026'!BW102</f>
        <v/>
      </c>
      <c r="H101" s="1" t="str">
        <f>'TT-spelers 2025-2026'!BX102</f>
        <v/>
      </c>
      <c r="I101" s="1" t="str">
        <f>'TT-spelers 2025-2026'!BY102</f>
        <v/>
      </c>
      <c r="J101" s="1" t="str">
        <f>'TT-spelers 2025-2026'!BZ102</f>
        <v/>
      </c>
      <c r="K101" s="1"/>
      <c r="M101" s="1"/>
      <c r="N101" s="1" t="str">
        <f>'TT-spelers 2025-2026'!CB102</f>
        <v/>
      </c>
      <c r="O101" s="1" t="str">
        <f>'TT-spelers 2025-2026'!CC102</f>
        <v/>
      </c>
      <c r="P101" s="50" t="str">
        <f>'TT-spelers 2025-2026'!CD102</f>
        <v/>
      </c>
      <c r="Q101" s="1" t="str">
        <f>'TT-spelers 2025-2026'!CE102</f>
        <v/>
      </c>
      <c r="R101" s="50" t="str">
        <f>'TT-spelers 2025-2026'!CF102</f>
        <v/>
      </c>
      <c r="S101" s="1" t="str">
        <f>'TT-spelers 2025-2026'!CG102</f>
        <v/>
      </c>
      <c r="T101" s="63" t="str">
        <f>'TT-spelers 2025-2026'!CH102</f>
        <v/>
      </c>
      <c r="U101" s="1" t="str">
        <f>'TT-spelers 2025-2026'!CI102</f>
        <v/>
      </c>
      <c r="V101" s="50" t="str">
        <f>'TT-spelers 2025-2026'!CJ102</f>
        <v/>
      </c>
      <c r="W101" s="1"/>
    </row>
    <row r="102" spans="1:23" x14ac:dyDescent="0.2">
      <c r="A102" s="1"/>
      <c r="B102" s="1" t="str">
        <f>'TT-spelers 2025-2026'!BR103</f>
        <v/>
      </c>
      <c r="C102" s="54" t="str">
        <f>'TT-spelers 2025-2026'!BS103</f>
        <v/>
      </c>
      <c r="D102" s="54" t="str">
        <f>'TT-spelers 2025-2026'!BT103</f>
        <v/>
      </c>
      <c r="E102" s="1" t="str">
        <f>'TT-spelers 2025-2026'!BU103</f>
        <v/>
      </c>
      <c r="F102" s="1" t="str">
        <f>'TT-spelers 2025-2026'!BV103</f>
        <v/>
      </c>
      <c r="G102" s="1" t="str">
        <f>'TT-spelers 2025-2026'!BW103</f>
        <v/>
      </c>
      <c r="H102" s="1" t="str">
        <f>'TT-spelers 2025-2026'!BX103</f>
        <v/>
      </c>
      <c r="I102" s="1" t="str">
        <f>'TT-spelers 2025-2026'!BY103</f>
        <v/>
      </c>
      <c r="J102" s="1" t="str">
        <f>'TT-spelers 2025-2026'!BZ103</f>
        <v/>
      </c>
      <c r="K102" s="1"/>
      <c r="M102" s="1"/>
      <c r="N102" s="1" t="str">
        <f>'TT-spelers 2025-2026'!CB103</f>
        <v/>
      </c>
      <c r="O102" s="1" t="str">
        <f>'TT-spelers 2025-2026'!CC103</f>
        <v/>
      </c>
      <c r="P102" s="50" t="str">
        <f>'TT-spelers 2025-2026'!CD103</f>
        <v/>
      </c>
      <c r="Q102" s="1" t="str">
        <f>'TT-spelers 2025-2026'!CE103</f>
        <v/>
      </c>
      <c r="R102" s="50" t="str">
        <f>'TT-spelers 2025-2026'!CF103</f>
        <v/>
      </c>
      <c r="S102" s="1" t="str">
        <f>'TT-spelers 2025-2026'!CG103</f>
        <v/>
      </c>
      <c r="T102" s="63" t="str">
        <f>'TT-spelers 2025-2026'!CH103</f>
        <v/>
      </c>
      <c r="U102" s="1" t="str">
        <f>'TT-spelers 2025-2026'!CI103</f>
        <v/>
      </c>
      <c r="V102" s="50" t="str">
        <f>'TT-spelers 2025-2026'!CJ103</f>
        <v/>
      </c>
      <c r="W102" s="1"/>
    </row>
    <row r="103" spans="1:23" x14ac:dyDescent="0.2">
      <c r="A103" s="1"/>
      <c r="B103" s="1" t="str">
        <f>'TT-spelers 2025-2026'!BR104</f>
        <v/>
      </c>
      <c r="C103" s="54" t="str">
        <f>'TT-spelers 2025-2026'!BS104</f>
        <v/>
      </c>
      <c r="D103" s="54" t="str">
        <f>'TT-spelers 2025-2026'!BT104</f>
        <v/>
      </c>
      <c r="E103" s="1" t="str">
        <f>'TT-spelers 2025-2026'!BU104</f>
        <v/>
      </c>
      <c r="F103" s="1" t="str">
        <f>'TT-spelers 2025-2026'!BV104</f>
        <v/>
      </c>
      <c r="G103" s="1" t="str">
        <f>'TT-spelers 2025-2026'!BW104</f>
        <v/>
      </c>
      <c r="H103" s="1" t="str">
        <f>'TT-spelers 2025-2026'!BX104</f>
        <v/>
      </c>
      <c r="I103" s="1" t="str">
        <f>'TT-spelers 2025-2026'!BY104</f>
        <v/>
      </c>
      <c r="J103" s="1" t="str">
        <f>'TT-spelers 2025-2026'!BZ104</f>
        <v/>
      </c>
      <c r="K103" s="1"/>
      <c r="M103" s="1"/>
      <c r="N103" s="1" t="str">
        <f>'TT-spelers 2025-2026'!CB104</f>
        <v/>
      </c>
      <c r="O103" s="1" t="str">
        <f>'TT-spelers 2025-2026'!CC104</f>
        <v/>
      </c>
      <c r="P103" s="50" t="str">
        <f>'TT-spelers 2025-2026'!CD104</f>
        <v/>
      </c>
      <c r="Q103" s="1" t="str">
        <f>'TT-spelers 2025-2026'!CE104</f>
        <v/>
      </c>
      <c r="R103" s="50" t="str">
        <f>'TT-spelers 2025-2026'!CF104</f>
        <v/>
      </c>
      <c r="S103" s="1" t="str">
        <f>'TT-spelers 2025-2026'!CG104</f>
        <v/>
      </c>
      <c r="T103" s="63" t="str">
        <f>'TT-spelers 2025-2026'!CH104</f>
        <v/>
      </c>
      <c r="U103" s="1" t="str">
        <f>'TT-spelers 2025-2026'!CI104</f>
        <v/>
      </c>
      <c r="V103" s="50" t="str">
        <f>'TT-spelers 2025-2026'!CJ104</f>
        <v/>
      </c>
      <c r="W103" s="1"/>
    </row>
    <row r="104" spans="1:23" x14ac:dyDescent="0.2">
      <c r="A104" s="1"/>
      <c r="B104" s="1" t="str">
        <f>'TT-spelers 2025-2026'!BR105</f>
        <v/>
      </c>
      <c r="C104" s="54" t="str">
        <f>'TT-spelers 2025-2026'!BS105</f>
        <v/>
      </c>
      <c r="D104" s="54" t="str">
        <f>'TT-spelers 2025-2026'!BT105</f>
        <v/>
      </c>
      <c r="E104" s="1" t="str">
        <f>'TT-spelers 2025-2026'!BU105</f>
        <v/>
      </c>
      <c r="F104" s="1" t="str">
        <f>'TT-spelers 2025-2026'!BV105</f>
        <v/>
      </c>
      <c r="G104" s="1" t="str">
        <f>'TT-spelers 2025-2026'!BW105</f>
        <v/>
      </c>
      <c r="H104" s="1" t="str">
        <f>'TT-spelers 2025-2026'!BX105</f>
        <v/>
      </c>
      <c r="I104" s="1" t="str">
        <f>'TT-spelers 2025-2026'!BY105</f>
        <v/>
      </c>
      <c r="J104" s="1" t="str">
        <f>'TT-spelers 2025-2026'!BZ105</f>
        <v/>
      </c>
      <c r="K104" s="1"/>
      <c r="M104" s="1"/>
      <c r="N104" s="1" t="str">
        <f>'TT-spelers 2025-2026'!CB105</f>
        <v/>
      </c>
      <c r="O104" s="1" t="str">
        <f>'TT-spelers 2025-2026'!CC105</f>
        <v/>
      </c>
      <c r="P104" s="50" t="str">
        <f>'TT-spelers 2025-2026'!CD105</f>
        <v/>
      </c>
      <c r="Q104" s="1" t="str">
        <f>'TT-spelers 2025-2026'!CE105</f>
        <v/>
      </c>
      <c r="R104" s="50" t="str">
        <f>'TT-spelers 2025-2026'!CF105</f>
        <v/>
      </c>
      <c r="S104" s="1" t="str">
        <f>'TT-spelers 2025-2026'!CG105</f>
        <v/>
      </c>
      <c r="T104" s="63" t="str">
        <f>'TT-spelers 2025-2026'!CH105</f>
        <v/>
      </c>
      <c r="U104" s="1" t="str">
        <f>'TT-spelers 2025-2026'!CI105</f>
        <v/>
      </c>
      <c r="V104" s="50" t="str">
        <f>'TT-spelers 2025-2026'!CJ105</f>
        <v/>
      </c>
      <c r="W104" s="1"/>
    </row>
  </sheetData>
  <pageMargins left="0.51181102362204722" right="0.51181102362204722" top="0.15748031496062992" bottom="0.15748031496062992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KNBB</vt:lpstr>
      <vt:lpstr>VBBeo</vt:lpstr>
      <vt:lpstr>TT-spelers 2025-2026</vt:lpstr>
      <vt:lpstr>Afdrukken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</dc:creator>
  <cp:lastModifiedBy>Albert</cp:lastModifiedBy>
  <cp:lastPrinted>2026-07-27T11:02:31Z</cp:lastPrinted>
  <dcterms:created xsi:type="dcterms:W3CDTF">2021-01-04T08:47:38Z</dcterms:created>
  <dcterms:modified xsi:type="dcterms:W3CDTF">2026-07-28T19:56:28Z</dcterms:modified>
</cp:coreProperties>
</file>